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1295" windowHeight="4815"/>
  </bookViews>
  <sheets>
    <sheet name="2016 год" sheetId="2" r:id="rId1"/>
  </sheets>
  <calcPr calcId="124519" iterate="1" iterateCount="10"/>
</workbook>
</file>

<file path=xl/calcChain.xml><?xml version="1.0" encoding="utf-8"?>
<calcChain xmlns="http://schemas.openxmlformats.org/spreadsheetml/2006/main">
  <c r="L13" i="2"/>
  <c r="M28"/>
  <c r="M11"/>
  <c r="M7"/>
  <c r="H28" l="1"/>
  <c r="H11"/>
  <c r="I11"/>
  <c r="I28" s="1"/>
  <c r="I29" s="1"/>
  <c r="E11"/>
  <c r="E28" s="1"/>
  <c r="E29" s="1"/>
  <c r="D11"/>
  <c r="D28" s="1"/>
  <c r="D29" s="1"/>
  <c r="J7"/>
  <c r="I9"/>
  <c r="H9"/>
  <c r="D9"/>
  <c r="D7"/>
  <c r="J27"/>
  <c r="J26"/>
  <c r="J25"/>
  <c r="J11" s="1"/>
  <c r="J28" s="1"/>
  <c r="J29" s="1"/>
  <c r="J24"/>
  <c r="J23"/>
  <c r="J22"/>
  <c r="J21"/>
  <c r="J20"/>
  <c r="J18"/>
  <c r="J17"/>
  <c r="J12"/>
  <c r="J10"/>
  <c r="J9" s="1"/>
  <c r="J8"/>
  <c r="J19"/>
  <c r="J16"/>
  <c r="J15"/>
  <c r="L14"/>
  <c r="L11" s="1"/>
  <c r="L28" s="1"/>
  <c r="J14"/>
  <c r="J13"/>
  <c r="M9"/>
  <c r="M29" s="1"/>
  <c r="E9"/>
  <c r="L7"/>
  <c r="I7"/>
  <c r="H7"/>
  <c r="H29" s="1"/>
  <c r="E7"/>
  <c r="L9" l="1"/>
  <c r="L29" s="1"/>
</calcChain>
</file>

<file path=xl/sharedStrings.xml><?xml version="1.0" encoding="utf-8"?>
<sst xmlns="http://schemas.openxmlformats.org/spreadsheetml/2006/main" count="102" uniqueCount="67">
  <si>
    <t>Информация о плановых и фактических объемах предоставления регулируемых услуг (товаров, работ)</t>
  </si>
  <si>
    <t>Отчет о прибылях и убытках**</t>
  </si>
  <si>
    <t>Сумма инвестиционной программы (проекта)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</si>
  <si>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</si>
  <si>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</si>
  <si>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</si>
  <si>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</si>
  <si>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</si>
  <si>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</si>
  <si>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</si>
  <si>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</si>
  <si>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</si>
  <si>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</si>
  <si>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</si>
  <si>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</si>
  <si>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</si>
  <si>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</si>
  <si>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</si>
  <si>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</si>
  <si>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* - данная информация размещается на Интернет-ресурсе уполномоченного органа, осуществляющего руководство в сферах естественных монополий и на регулируемых рынках;</t>
  </si>
  <si>
    <t>** - отчет о прибылях и убытках представляется согласно приложению 3 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</si>
  <si>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*** -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</si>
  <si>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Ед. изм.</t>
  </si>
  <si>
    <t>приобретение основных средств</t>
  </si>
  <si>
    <t>Услуга по подача воды по магистральным трубопроводам Кокшетауского группового водопровода</t>
  </si>
  <si>
    <t>шт</t>
  </si>
  <si>
    <t>услуга</t>
  </si>
  <si>
    <t>Всего</t>
  </si>
  <si>
    <t>Итого по услуге по подача воды по магистральномым трубопроводам Кокшетауского группового водопровода</t>
  </si>
  <si>
    <t>Задвижка DN 800 HN 16 Мпа в комплекте с флянцами и болтами, с электроприводом плоские на Г/С</t>
  </si>
  <si>
    <t>Центрифуга лабораторная медицинская L530, скорость до 5300 об/мин, ротор бакетный 8х50мл, с адаптарами для 32х15мл. На Г/С</t>
  </si>
  <si>
    <t>Услуги по регулированию поверхностного стока при помощи ГТС Астанинского, Селетинского и Преображенского гидроузла</t>
  </si>
  <si>
    <t>Услуги по регулированию поверхностного стока при помощи ГТС Чаглинского гидроузла</t>
  </si>
  <si>
    <t>Информация о фактических условиях и размерах финансирования инвест. программы (проекта), тыс. тенге</t>
  </si>
  <si>
    <t>Улучшение производственных показателей, %, по годам реализации в зависимости от утвержденной инвест. программы (проекта)</t>
  </si>
  <si>
    <t>Снижение износа (физического) основных фондов (активов), %, по годам реализации в зависимости от утвержденной инвест. программы (проекта)</t>
  </si>
  <si>
    <t>Снижение потерь, %, по годам реализации в зависимости от утвержденной инвест. программы (проекта)</t>
  </si>
  <si>
    <t>Снижение аварийности, по годам реализации в зависимости от утвержденной инвест. программы (проекта)</t>
  </si>
  <si>
    <t>Разъяснение причин отклонения достигнутых фактических показателей от показателей в утвержденной инвест. программе (проекте)</t>
  </si>
  <si>
    <t>Информация о сопоставлении фактических показателей исполнения инвест. программы (проекта) с показателями, утвержденными в инвест. программе (проекте)***</t>
  </si>
  <si>
    <t>Кол-во в натуральных показателях</t>
  </si>
  <si>
    <t>неисполнения поставщиком договорных обязательств</t>
  </si>
  <si>
    <t>экономия ГЗ</t>
  </si>
  <si>
    <t xml:space="preserve">Информация субъекта естественной монополии об исполнении инвестиционной программы (проекта)
Наименование субъекта: Акмолинский филиала РГП на ПХВ «Казводхоз»
Вид деятельности: услуги по подаче воды по магистральным трубопроводам и регулированию поверхностного стока при помощи подпорных гидротехнических сооружений за 2016 год
</t>
  </si>
  <si>
    <t>И.о.директора</t>
  </si>
  <si>
    <t>Б.Базарбаев</t>
  </si>
  <si>
    <t>2016 год</t>
  </si>
  <si>
    <t>Самосвал Камаз-45143</t>
  </si>
  <si>
    <t>Автомобиль LADA 21214-198</t>
  </si>
  <si>
    <t>Трал МАЗ-937900-010  длиной до 12000 см, груз,под,-25 тонн к седельному тягочу РЭУ-2</t>
  </si>
  <si>
    <t xml:space="preserve">Видеонаблюдение на Г/С и насосные станции РЭУ-1Г/С, Н/С-4,7 подъем, РЭУ-2 РЧВ 20000 м3,Н/С №11 РЭУ-3 12 подъем (с.Кенесары), Щучинск СОВ, СОВ Акылбай, Н/С Боровое, РЧВ сопка Маяк </t>
  </si>
  <si>
    <t>Манипулятор на Камаз с установкой КМУ со всеми комплектующими</t>
  </si>
  <si>
    <t>Электродвигатель 1000 об/мин 22кВт фланцевый для насоса НЖН с производительностью 200м3/ч</t>
  </si>
  <si>
    <t>Рецилкулятор воды из нержавеющей стали  на Г/С с доставкой СКО Шал-Акынский район п.Коргантас</t>
  </si>
  <si>
    <t>Насос грязевой с режущим механизмом 100-25 подача 100 м3/ч напор 25м., электродвигатель 11*3000 кВт об/мин с шлангами и кабелем в комплекте</t>
  </si>
  <si>
    <t>Расходомер-счетчик ультрозвукой УРСВ-510Ц с врезными ПЭА В-202 одноканальный базового исполнения, с монтажом г.Щучинск</t>
  </si>
  <si>
    <t>АЗС контейнерного типа с доставкой и установкой СКО, Шал-Акынский район п.Коргантас с объемом дизельного топлива на 15000 литров, бензин 5000 литров</t>
  </si>
  <si>
    <t>Секционные промышленные ворота на гараж г.Кокшетау</t>
  </si>
  <si>
    <t>Миниэлектростанции переносные дизельные 10 кВт</t>
  </si>
  <si>
    <t>Установка освещения по периметру г/с СКО п.Коргантас.РЧВ-20 г.Кокшетау  Н/С №7, Н/С №4</t>
  </si>
  <si>
    <t>Сварочный пост Дизельный сварочный генератор Кедр переносной</t>
  </si>
  <si>
    <t>Электродвигатель 250кВт 750 об/мин</t>
  </si>
  <si>
    <t>Насос ЦМК2 150/400-45/4 производительностью 210 м3, напор 45 м. 55 кВт с запорной арматурой (2 задвижки Ду-150 ру-10-1 шт; ДУ-200 ру-10-1шт. обратный клапан Ду-150 ру-10 1 шт. и фланцы Ду-150 ру-10-4 шт. Ду-200 ру-10-2 шт.)</t>
  </si>
  <si>
    <t>увеличение цены поставщика</t>
  </si>
  <si>
    <t>увеличение большого числа подземных поврежденийв связана с  нагрузкой на водовод и их изношенность (находятся в эксплуатации свыше 20 лет,т.е. отслужили свой нормативный срок и требуют замены)</t>
  </si>
  <si>
    <t>Постановления Правительства  РК № 1151  от 07.10.2011г. и 1530-29С от 14.12. 2011г. по акту требования УССО</t>
  </si>
  <si>
    <t xml:space="preserve">По авизовке от РГП Казводхоз передали затворы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</si>
</sst>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#,##0.000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8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/>
    <xf numFmtId="0" fontId="13" fillId="0" borderId="0" xfId="0" applyFont="1"/>
    <xf numFmtId="0" fontId="8" fillId="0" borderId="0" xfId="0" applyFont="1"/>
    <xf numFmtId="164" fontId="14" fillId="0" borderId="0" xfId="0" applyNumberFormat="1" applyFont="1"/>
    <xf numFmtId="0" fontId="1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1" xfId="0" applyFont="1" applyBorder="1" applyAlignment="1">
      <alignment horizontal="center" vertical="center" textRotation="90" wrapText="1"/>
    </xf>
    <xf numFmtId="164" fontId="12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3" fontId="3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center" wrapText="1"/>
    </xf>
    <xf numFmtId="0" fontId="13" fillId="0" borderId="0" xfId="0" applyFont="1" applyFill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9" fillId="0" borderId="0" xfId="0" applyFont="1" applyBorder="1" applyAlignment="1">
      <alignment wrapText="1"/>
    </xf>
    <xf numFmtId="0" fontId="18" fillId="0" borderId="0" xfId="1" applyFont="1" applyBorder="1" applyAlignment="1" applyProtection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1579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Y34"/>
  <sheetViews>
    <sheetView tabSelected="1" workbookViewId="0">
      <selection activeCell="K35" sqref="K35"/>
    </sheetView>
  </sheetViews>
  <sheetFormatPr defaultRowHeight="15"/>
  <cols>
    <col min="1" max="1" width="22.42578125" customWidth="1"/>
    <col min="2" max="2" width="56.140625" customWidth="1"/>
    <col min="3" max="3" width="5.85546875" customWidth="1"/>
    <col min="4" max="4" width="5" customWidth="1"/>
    <col min="5" max="6" width="4.85546875" customWidth="1"/>
    <col min="7" max="7" width="5.7109375" customWidth="1"/>
    <col min="8" max="8" width="10.7109375" customWidth="1"/>
    <col min="9" max="10" width="9.42578125" customWidth="1"/>
    <col min="11" max="11" width="14.28515625" customWidth="1"/>
    <col min="12" max="12" width="11.7109375" customWidth="1"/>
    <col min="13" max="13" width="10.140625" customWidth="1"/>
    <col min="14" max="15" width="3.7109375" customWidth="1"/>
    <col min="16" max="16" width="5.7109375" customWidth="1"/>
    <col min="17" max="17" width="5.5703125" customWidth="1"/>
    <col min="18" max="18" width="4.28515625" customWidth="1"/>
    <col min="19" max="21" width="4.5703125" customWidth="1"/>
    <col min="22" max="22" width="5.42578125" customWidth="1"/>
    <col min="23" max="23" width="4.7109375" customWidth="1"/>
    <col min="24" max="24" width="23.140625" customWidth="1"/>
    <col min="25" max="25" width="14" customWidth="1"/>
  </cols>
  <sheetData>
    <row r="1" spans="1:25" s="11" customFormat="1" ht="34.5" customHeight="1">
      <c r="A1" s="51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5" s="3" customFormat="1" ht="45" customHeight="1">
      <c r="A2" s="49" t="s">
        <v>0</v>
      </c>
      <c r="B2" s="49"/>
      <c r="C2" s="49"/>
      <c r="D2" s="49"/>
      <c r="E2" s="49"/>
      <c r="F2" s="49"/>
      <c r="G2" s="53" t="s">
        <v>1</v>
      </c>
      <c r="H2" s="57" t="s">
        <v>2</v>
      </c>
      <c r="I2" s="57"/>
      <c r="J2" s="57"/>
      <c r="K2" s="57"/>
      <c r="L2" s="57" t="s">
        <v>33</v>
      </c>
      <c r="M2" s="57"/>
      <c r="N2" s="57"/>
      <c r="O2" s="57"/>
      <c r="P2" s="57" t="s">
        <v>39</v>
      </c>
      <c r="Q2" s="57"/>
      <c r="R2" s="57"/>
      <c r="S2" s="57"/>
      <c r="T2" s="57"/>
      <c r="U2" s="57"/>
      <c r="V2" s="57"/>
      <c r="W2" s="57"/>
      <c r="X2" s="57" t="s">
        <v>38</v>
      </c>
      <c r="Y2" s="1"/>
    </row>
    <row r="3" spans="1:25" s="3" customFormat="1" ht="47.25" customHeight="1">
      <c r="A3" s="58" t="s">
        <v>3</v>
      </c>
      <c r="B3" s="58" t="s">
        <v>4</v>
      </c>
      <c r="C3" s="57" t="s">
        <v>22</v>
      </c>
      <c r="D3" s="57" t="s">
        <v>40</v>
      </c>
      <c r="E3" s="57"/>
      <c r="F3" s="53" t="s">
        <v>5</v>
      </c>
      <c r="G3" s="54"/>
      <c r="H3" s="57" t="s">
        <v>6</v>
      </c>
      <c r="I3" s="57" t="s">
        <v>7</v>
      </c>
      <c r="J3" s="57" t="s">
        <v>8</v>
      </c>
      <c r="K3" s="57" t="s">
        <v>9</v>
      </c>
      <c r="L3" s="57" t="s">
        <v>10</v>
      </c>
      <c r="M3" s="57"/>
      <c r="N3" s="50" t="s">
        <v>11</v>
      </c>
      <c r="O3" s="50" t="s">
        <v>12</v>
      </c>
      <c r="P3" s="45" t="s">
        <v>34</v>
      </c>
      <c r="Q3" s="46"/>
      <c r="R3" s="45" t="s">
        <v>35</v>
      </c>
      <c r="S3" s="46"/>
      <c r="T3" s="45" t="s">
        <v>36</v>
      </c>
      <c r="U3" s="46"/>
      <c r="V3" s="45" t="s">
        <v>37</v>
      </c>
      <c r="W3" s="46"/>
      <c r="X3" s="57"/>
      <c r="Y3" s="1"/>
    </row>
    <row r="4" spans="1:25" s="3" customFormat="1" ht="90.75" customHeight="1">
      <c r="A4" s="59"/>
      <c r="B4" s="59"/>
      <c r="C4" s="57"/>
      <c r="D4" s="57"/>
      <c r="E4" s="57"/>
      <c r="F4" s="54"/>
      <c r="G4" s="54"/>
      <c r="H4" s="57"/>
      <c r="I4" s="57"/>
      <c r="J4" s="57"/>
      <c r="K4" s="57"/>
      <c r="L4" s="57" t="s">
        <v>13</v>
      </c>
      <c r="M4" s="57" t="s">
        <v>14</v>
      </c>
      <c r="N4" s="50"/>
      <c r="O4" s="50"/>
      <c r="P4" s="47"/>
      <c r="Q4" s="48"/>
      <c r="R4" s="47"/>
      <c r="S4" s="48"/>
      <c r="T4" s="47"/>
      <c r="U4" s="48"/>
      <c r="V4" s="47"/>
      <c r="W4" s="48"/>
      <c r="X4" s="57"/>
      <c r="Y4" s="2"/>
    </row>
    <row r="5" spans="1:25" s="3" customFormat="1" ht="52.5" customHeight="1">
      <c r="A5" s="60"/>
      <c r="B5" s="60"/>
      <c r="C5" s="57"/>
      <c r="D5" s="8" t="s">
        <v>15</v>
      </c>
      <c r="E5" s="8" t="s">
        <v>16</v>
      </c>
      <c r="F5" s="55"/>
      <c r="G5" s="55"/>
      <c r="H5" s="57"/>
      <c r="I5" s="57"/>
      <c r="J5" s="57"/>
      <c r="K5" s="57"/>
      <c r="L5" s="57"/>
      <c r="M5" s="57"/>
      <c r="N5" s="50"/>
      <c r="O5" s="50"/>
      <c r="P5" s="12" t="s">
        <v>17</v>
      </c>
      <c r="Q5" s="12" t="s">
        <v>18</v>
      </c>
      <c r="R5" s="12" t="s">
        <v>17</v>
      </c>
      <c r="S5" s="12" t="s">
        <v>18</v>
      </c>
      <c r="T5" s="12" t="s">
        <v>15</v>
      </c>
      <c r="U5" s="12" t="s">
        <v>16</v>
      </c>
      <c r="V5" s="12" t="s">
        <v>17</v>
      </c>
      <c r="W5" s="12" t="s">
        <v>18</v>
      </c>
      <c r="X5" s="57"/>
      <c r="Y5" s="1"/>
    </row>
    <row r="6" spans="1:25" s="10" customFormat="1" ht="15.75">
      <c r="A6" s="8">
        <v>2</v>
      </c>
      <c r="B6" s="8">
        <v>3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>
        <v>17</v>
      </c>
      <c r="Q6" s="8">
        <v>18</v>
      </c>
      <c r="R6" s="8">
        <v>19</v>
      </c>
      <c r="S6" s="8">
        <v>20</v>
      </c>
      <c r="T6" s="8">
        <v>21</v>
      </c>
      <c r="U6" s="8">
        <v>22</v>
      </c>
      <c r="V6" s="8">
        <v>23</v>
      </c>
      <c r="W6" s="8">
        <v>24</v>
      </c>
      <c r="X6" s="8">
        <v>25</v>
      </c>
      <c r="Y6" s="9"/>
    </row>
    <row r="7" spans="1:25" s="4" customFormat="1" ht="24" customHeight="1">
      <c r="A7" s="61" t="s">
        <v>31</v>
      </c>
      <c r="B7" s="14" t="s">
        <v>23</v>
      </c>
      <c r="C7" s="15"/>
      <c r="D7" s="16">
        <f>SUM(D8:D8)</f>
        <v>1</v>
      </c>
      <c r="E7" s="16">
        <f>SUM(E8:E8)</f>
        <v>1</v>
      </c>
      <c r="F7" s="61" t="s">
        <v>46</v>
      </c>
      <c r="G7" s="61">
        <v>-25536</v>
      </c>
      <c r="H7" s="17">
        <f>SUM(H8:H8)</f>
        <v>12544.65</v>
      </c>
      <c r="I7" s="17">
        <f>SUM(I8:I8)</f>
        <v>12544.65</v>
      </c>
      <c r="J7" s="17">
        <f>SUM(J8:J8)</f>
        <v>0</v>
      </c>
      <c r="K7" s="18"/>
      <c r="L7" s="17">
        <f>SUM(L8:L8)</f>
        <v>11385.83</v>
      </c>
      <c r="M7" s="17">
        <f>SUM(M8:M8)</f>
        <v>1158.82</v>
      </c>
      <c r="N7" s="19"/>
      <c r="O7" s="19"/>
      <c r="P7" s="65">
        <v>7.8</v>
      </c>
      <c r="Q7" s="65">
        <v>10.6</v>
      </c>
      <c r="R7" s="63">
        <v>1</v>
      </c>
      <c r="S7" s="63">
        <v>1</v>
      </c>
      <c r="T7" s="20"/>
      <c r="U7" s="20"/>
      <c r="V7" s="20"/>
      <c r="W7" s="20"/>
      <c r="X7" s="65"/>
      <c r="Y7" s="7"/>
    </row>
    <row r="8" spans="1:25" s="3" customFormat="1" ht="34.5" customHeight="1">
      <c r="A8" s="62"/>
      <c r="B8" s="21" t="s">
        <v>47</v>
      </c>
      <c r="C8" s="22" t="s">
        <v>25</v>
      </c>
      <c r="D8" s="23">
        <v>1</v>
      </c>
      <c r="E8" s="23">
        <v>1</v>
      </c>
      <c r="F8" s="62"/>
      <c r="G8" s="62"/>
      <c r="H8" s="13">
        <v>12544.65</v>
      </c>
      <c r="I8" s="13">
        <v>12544.65</v>
      </c>
      <c r="J8" s="13">
        <f>H8-I8</f>
        <v>0</v>
      </c>
      <c r="K8" s="24"/>
      <c r="L8" s="25">
        <v>11385.83</v>
      </c>
      <c r="M8" s="13">
        <v>1158.82</v>
      </c>
      <c r="N8" s="26"/>
      <c r="O8" s="26"/>
      <c r="P8" s="65"/>
      <c r="Q8" s="65"/>
      <c r="R8" s="64"/>
      <c r="S8" s="64"/>
      <c r="T8" s="27"/>
      <c r="U8" s="27"/>
      <c r="V8" s="27"/>
      <c r="W8" s="27"/>
      <c r="X8" s="65"/>
      <c r="Y8" s="1"/>
    </row>
    <row r="9" spans="1:25" s="4" customFormat="1" ht="21" customHeight="1">
      <c r="A9" s="61" t="s">
        <v>32</v>
      </c>
      <c r="B9" s="14" t="s">
        <v>23</v>
      </c>
      <c r="C9" s="15"/>
      <c r="D9" s="16">
        <f>SUM(D10:D10)</f>
        <v>1</v>
      </c>
      <c r="E9" s="16">
        <f>SUM(E10:E10)</f>
        <v>1</v>
      </c>
      <c r="F9" s="62"/>
      <c r="G9" s="62"/>
      <c r="H9" s="17">
        <f>SUM(H10:H10)</f>
        <v>2410.6999999999998</v>
      </c>
      <c r="I9" s="17">
        <f>SUM(I10:I10)</f>
        <v>3095</v>
      </c>
      <c r="J9" s="17">
        <f>SUM(J10:J10)</f>
        <v>-684.30000000000018</v>
      </c>
      <c r="K9" s="28"/>
      <c r="L9" s="17">
        <f>SUM(L10:L10)</f>
        <v>2110.6999999999998</v>
      </c>
      <c r="M9" s="17">
        <f>SUM(M10:M10)</f>
        <v>300</v>
      </c>
      <c r="N9" s="19"/>
      <c r="O9" s="19"/>
      <c r="P9" s="65"/>
      <c r="Q9" s="65"/>
      <c r="R9" s="65">
        <v>1</v>
      </c>
      <c r="S9" s="65">
        <v>1.2</v>
      </c>
      <c r="T9" s="20"/>
      <c r="U9" s="20"/>
      <c r="V9" s="20"/>
      <c r="W9" s="20"/>
      <c r="X9" s="66"/>
      <c r="Y9" s="7"/>
    </row>
    <row r="10" spans="1:25" s="3" customFormat="1" ht="24" customHeight="1">
      <c r="A10" s="62"/>
      <c r="B10" s="29" t="s">
        <v>48</v>
      </c>
      <c r="C10" s="22" t="s">
        <v>25</v>
      </c>
      <c r="D10" s="23">
        <v>1</v>
      </c>
      <c r="E10" s="23">
        <v>1</v>
      </c>
      <c r="F10" s="62"/>
      <c r="G10" s="62"/>
      <c r="H10" s="13">
        <v>2410.6999999999998</v>
      </c>
      <c r="I10" s="13">
        <v>3095</v>
      </c>
      <c r="J10" s="13">
        <f>H10-I10</f>
        <v>-684.30000000000018</v>
      </c>
      <c r="K10" s="30" t="s">
        <v>63</v>
      </c>
      <c r="L10" s="13">
        <v>2110.6999999999998</v>
      </c>
      <c r="M10" s="13">
        <v>300</v>
      </c>
      <c r="N10" s="26"/>
      <c r="O10" s="26"/>
      <c r="P10" s="65"/>
      <c r="Q10" s="65"/>
      <c r="R10" s="65"/>
      <c r="S10" s="65"/>
      <c r="T10" s="27"/>
      <c r="U10" s="27"/>
      <c r="V10" s="27"/>
      <c r="W10" s="27"/>
      <c r="X10" s="66"/>
      <c r="Y10" s="1"/>
    </row>
    <row r="11" spans="1:25" s="3" customFormat="1" ht="21.75" customHeight="1">
      <c r="A11" s="61" t="s">
        <v>24</v>
      </c>
      <c r="B11" s="31" t="s">
        <v>23</v>
      </c>
      <c r="C11" s="22"/>
      <c r="D11" s="32">
        <f>SUM(D12:D22)+D24+D25+D26+D27</f>
        <v>56</v>
      </c>
      <c r="E11" s="32">
        <f>SUM(E12:E22)+E24+E25+E26+E27</f>
        <v>67</v>
      </c>
      <c r="F11" s="62"/>
      <c r="G11" s="62"/>
      <c r="H11" s="33">
        <f>SUM(H12:H22)+H24+H25+H26+H27</f>
        <v>97952.65400000001</v>
      </c>
      <c r="I11" s="33">
        <f>SUM(I12:I22)+I24+I25+I26+I27</f>
        <v>89613.496400000004</v>
      </c>
      <c r="J11" s="33">
        <f>SUM(J12:J22)+J24+J25+J26+J27</f>
        <v>8339.1575999999986</v>
      </c>
      <c r="K11" s="22"/>
      <c r="L11" s="34">
        <f>SUM(L12:L22)+L24+L25+L26+L27</f>
        <v>76873.339399999997</v>
      </c>
      <c r="M11" s="34">
        <f>SUM(M12:M22)+M24+M25+M26+M27</f>
        <v>12740.156999999999</v>
      </c>
      <c r="N11" s="26"/>
      <c r="O11" s="26"/>
      <c r="P11" s="65"/>
      <c r="Q11" s="65"/>
      <c r="R11" s="63">
        <v>5.3</v>
      </c>
      <c r="S11" s="71">
        <v>5</v>
      </c>
      <c r="T11" s="67">
        <v>26.78</v>
      </c>
      <c r="U11" s="67">
        <v>26.7</v>
      </c>
      <c r="V11" s="63">
        <v>43</v>
      </c>
      <c r="W11" s="63">
        <v>36</v>
      </c>
      <c r="X11" s="40"/>
      <c r="Y11" s="1"/>
    </row>
    <row r="12" spans="1:25" s="3" customFormat="1" ht="24.75" customHeight="1">
      <c r="A12" s="62"/>
      <c r="B12" s="35" t="s">
        <v>49</v>
      </c>
      <c r="C12" s="22" t="s">
        <v>25</v>
      </c>
      <c r="D12" s="36">
        <v>1</v>
      </c>
      <c r="E12" s="36">
        <v>1</v>
      </c>
      <c r="F12" s="62"/>
      <c r="G12" s="62"/>
      <c r="H12" s="13">
        <v>7900</v>
      </c>
      <c r="I12" s="13">
        <v>7700</v>
      </c>
      <c r="J12" s="13">
        <f>H12-I12</f>
        <v>200</v>
      </c>
      <c r="K12" s="24" t="s">
        <v>42</v>
      </c>
      <c r="L12" s="13">
        <v>7700</v>
      </c>
      <c r="M12" s="13"/>
      <c r="N12" s="26"/>
      <c r="O12" s="26"/>
      <c r="P12" s="65"/>
      <c r="Q12" s="65"/>
      <c r="R12" s="70"/>
      <c r="S12" s="72"/>
      <c r="T12" s="68"/>
      <c r="U12" s="68"/>
      <c r="V12" s="70"/>
      <c r="W12" s="70"/>
      <c r="X12" s="26"/>
      <c r="Y12" s="1"/>
    </row>
    <row r="13" spans="1:25" s="3" customFormat="1" ht="46.5" customHeight="1">
      <c r="A13" s="62"/>
      <c r="B13" s="35" t="s">
        <v>50</v>
      </c>
      <c r="C13" s="22" t="s">
        <v>25</v>
      </c>
      <c r="D13" s="36">
        <v>1</v>
      </c>
      <c r="E13" s="36">
        <v>1</v>
      </c>
      <c r="F13" s="62"/>
      <c r="G13" s="62"/>
      <c r="H13" s="37">
        <v>14360.71</v>
      </c>
      <c r="I13" s="13">
        <v>0</v>
      </c>
      <c r="J13" s="22">
        <f t="shared" ref="J13:J19" si="0">H13-I13</f>
        <v>14360.71</v>
      </c>
      <c r="K13" s="30" t="s">
        <v>41</v>
      </c>
      <c r="L13" s="37">
        <f>I13</f>
        <v>0</v>
      </c>
      <c r="M13" s="13"/>
      <c r="N13" s="26"/>
      <c r="O13" s="26"/>
      <c r="P13" s="65"/>
      <c r="Q13" s="65"/>
      <c r="R13" s="70"/>
      <c r="S13" s="72"/>
      <c r="T13" s="68"/>
      <c r="U13" s="68"/>
      <c r="V13" s="70"/>
      <c r="W13" s="70"/>
      <c r="X13" s="27" t="s">
        <v>65</v>
      </c>
      <c r="Y13" s="1"/>
    </row>
    <row r="14" spans="1:25" s="3" customFormat="1" ht="15.75">
      <c r="A14" s="62"/>
      <c r="B14" s="35" t="s">
        <v>51</v>
      </c>
      <c r="C14" s="22" t="s">
        <v>25</v>
      </c>
      <c r="D14" s="36">
        <v>1</v>
      </c>
      <c r="E14" s="36">
        <v>1</v>
      </c>
      <c r="F14" s="62"/>
      <c r="G14" s="62"/>
      <c r="H14" s="13">
        <v>7992.857</v>
      </c>
      <c r="I14" s="13">
        <v>7992.857</v>
      </c>
      <c r="J14" s="13">
        <f t="shared" si="0"/>
        <v>0</v>
      </c>
      <c r="K14" s="30"/>
      <c r="L14" s="13">
        <f t="shared" ref="L14" si="1">I14</f>
        <v>7992.857</v>
      </c>
      <c r="M14" s="13"/>
      <c r="N14" s="26"/>
      <c r="O14" s="26"/>
      <c r="P14" s="65"/>
      <c r="Q14" s="65"/>
      <c r="R14" s="70"/>
      <c r="S14" s="72"/>
      <c r="T14" s="68"/>
      <c r="U14" s="68"/>
      <c r="V14" s="70"/>
      <c r="W14" s="70"/>
      <c r="X14" s="63" t="s">
        <v>64</v>
      </c>
      <c r="Y14" s="1"/>
    </row>
    <row r="15" spans="1:25" s="3" customFormat="1" ht="25.5" customHeight="1">
      <c r="A15" s="62"/>
      <c r="B15" s="35" t="s">
        <v>52</v>
      </c>
      <c r="C15" s="22" t="s">
        <v>25</v>
      </c>
      <c r="D15" s="36">
        <v>1</v>
      </c>
      <c r="E15" s="36">
        <v>1</v>
      </c>
      <c r="F15" s="62"/>
      <c r="G15" s="62"/>
      <c r="H15" s="13">
        <v>250</v>
      </c>
      <c r="I15" s="13">
        <v>236</v>
      </c>
      <c r="J15" s="13">
        <f t="shared" si="0"/>
        <v>14</v>
      </c>
      <c r="K15" s="24" t="s">
        <v>42</v>
      </c>
      <c r="L15" s="13">
        <v>236</v>
      </c>
      <c r="M15" s="13"/>
      <c r="N15" s="26"/>
      <c r="O15" s="26"/>
      <c r="P15" s="65"/>
      <c r="Q15" s="65"/>
      <c r="R15" s="70"/>
      <c r="S15" s="72"/>
      <c r="T15" s="68"/>
      <c r="U15" s="68"/>
      <c r="V15" s="70"/>
      <c r="W15" s="70"/>
      <c r="X15" s="70"/>
      <c r="Y15" s="1"/>
    </row>
    <row r="16" spans="1:25" s="3" customFormat="1" ht="24.75" customHeight="1">
      <c r="A16" s="62"/>
      <c r="B16" s="35" t="s">
        <v>53</v>
      </c>
      <c r="C16" s="22" t="s">
        <v>25</v>
      </c>
      <c r="D16" s="36">
        <v>30</v>
      </c>
      <c r="E16" s="36">
        <v>30</v>
      </c>
      <c r="F16" s="62"/>
      <c r="G16" s="62"/>
      <c r="H16" s="13">
        <v>25511.117999999999</v>
      </c>
      <c r="I16" s="13">
        <v>25511.117999999999</v>
      </c>
      <c r="J16" s="13">
        <f t="shared" si="0"/>
        <v>0</v>
      </c>
      <c r="K16" s="30"/>
      <c r="L16" s="13">
        <v>12770.960999999999</v>
      </c>
      <c r="M16" s="22">
        <v>12740.156999999999</v>
      </c>
      <c r="N16" s="26"/>
      <c r="O16" s="26"/>
      <c r="P16" s="65"/>
      <c r="Q16" s="65"/>
      <c r="R16" s="70"/>
      <c r="S16" s="72"/>
      <c r="T16" s="68"/>
      <c r="U16" s="68"/>
      <c r="V16" s="70"/>
      <c r="W16" s="70"/>
      <c r="X16" s="70"/>
      <c r="Y16" s="1"/>
    </row>
    <row r="17" spans="1:25" s="3" customFormat="1" ht="30.75" customHeight="1">
      <c r="A17" s="62"/>
      <c r="B17" s="35" t="s">
        <v>54</v>
      </c>
      <c r="C17" s="22" t="s">
        <v>25</v>
      </c>
      <c r="D17" s="36">
        <v>2</v>
      </c>
      <c r="E17" s="36">
        <v>2</v>
      </c>
      <c r="F17" s="62"/>
      <c r="G17" s="62"/>
      <c r="H17" s="13">
        <v>680</v>
      </c>
      <c r="I17" s="13">
        <v>525.5</v>
      </c>
      <c r="J17" s="13">
        <f>H17-I17</f>
        <v>154.5</v>
      </c>
      <c r="K17" s="24" t="s">
        <v>42</v>
      </c>
      <c r="L17" s="13">
        <v>525.5</v>
      </c>
      <c r="M17" s="22"/>
      <c r="N17" s="26"/>
      <c r="O17" s="26"/>
      <c r="P17" s="65"/>
      <c r="Q17" s="65"/>
      <c r="R17" s="70"/>
      <c r="S17" s="72"/>
      <c r="T17" s="68"/>
      <c r="U17" s="68"/>
      <c r="V17" s="70"/>
      <c r="W17" s="70"/>
      <c r="X17" s="70"/>
      <c r="Y17" s="1"/>
    </row>
    <row r="18" spans="1:25" s="3" customFormat="1" ht="25.5" customHeight="1">
      <c r="A18" s="62"/>
      <c r="B18" s="35" t="s">
        <v>55</v>
      </c>
      <c r="C18" s="22" t="s">
        <v>25</v>
      </c>
      <c r="D18" s="36">
        <v>1</v>
      </c>
      <c r="E18" s="36">
        <v>1</v>
      </c>
      <c r="F18" s="62"/>
      <c r="G18" s="62"/>
      <c r="H18" s="13">
        <v>967.14300000000003</v>
      </c>
      <c r="I18" s="13">
        <v>830</v>
      </c>
      <c r="J18" s="13">
        <f>H18-I18</f>
        <v>137.14300000000003</v>
      </c>
      <c r="K18" s="24" t="s">
        <v>42</v>
      </c>
      <c r="L18" s="13">
        <v>830</v>
      </c>
      <c r="M18" s="13"/>
      <c r="N18" s="26"/>
      <c r="O18" s="26"/>
      <c r="P18" s="65"/>
      <c r="Q18" s="65"/>
      <c r="R18" s="70"/>
      <c r="S18" s="72"/>
      <c r="T18" s="68"/>
      <c r="U18" s="68"/>
      <c r="V18" s="70"/>
      <c r="W18" s="70"/>
      <c r="X18" s="70"/>
      <c r="Y18" s="1"/>
    </row>
    <row r="19" spans="1:25" s="3" customFormat="1" ht="34.5" customHeight="1">
      <c r="A19" s="62"/>
      <c r="B19" s="35" t="s">
        <v>56</v>
      </c>
      <c r="C19" s="22" t="s">
        <v>25</v>
      </c>
      <c r="D19" s="36">
        <v>1</v>
      </c>
      <c r="E19" s="36">
        <v>1</v>
      </c>
      <c r="F19" s="62"/>
      <c r="G19" s="62"/>
      <c r="H19" s="13">
        <v>9723</v>
      </c>
      <c r="I19" s="13">
        <v>9723</v>
      </c>
      <c r="J19" s="13">
        <f t="shared" si="0"/>
        <v>0</v>
      </c>
      <c r="K19" s="22"/>
      <c r="L19" s="13">
        <v>9723</v>
      </c>
      <c r="M19" s="13"/>
      <c r="N19" s="26"/>
      <c r="O19" s="26"/>
      <c r="P19" s="65"/>
      <c r="Q19" s="65"/>
      <c r="R19" s="70"/>
      <c r="S19" s="72"/>
      <c r="T19" s="68"/>
      <c r="U19" s="68"/>
      <c r="V19" s="70"/>
      <c r="W19" s="70"/>
      <c r="X19" s="70"/>
      <c r="Y19" s="1"/>
    </row>
    <row r="20" spans="1:25" s="3" customFormat="1" ht="15.75" customHeight="1">
      <c r="A20" s="62"/>
      <c r="B20" s="35" t="s">
        <v>57</v>
      </c>
      <c r="C20" s="22" t="s">
        <v>25</v>
      </c>
      <c r="D20" s="36">
        <v>3</v>
      </c>
      <c r="E20" s="36">
        <v>3</v>
      </c>
      <c r="F20" s="62"/>
      <c r="G20" s="62"/>
      <c r="H20" s="13">
        <v>1762.45</v>
      </c>
      <c r="I20" s="13">
        <v>1483.5</v>
      </c>
      <c r="J20" s="13">
        <f t="shared" ref="J20:J27" si="2">H20-I20</f>
        <v>278.95000000000005</v>
      </c>
      <c r="K20" s="24" t="s">
        <v>42</v>
      </c>
      <c r="L20" s="13">
        <v>1483.5</v>
      </c>
      <c r="M20" s="13"/>
      <c r="N20" s="26"/>
      <c r="O20" s="26"/>
      <c r="P20" s="65"/>
      <c r="Q20" s="65"/>
      <c r="R20" s="70"/>
      <c r="S20" s="72"/>
      <c r="T20" s="68"/>
      <c r="U20" s="68"/>
      <c r="V20" s="70"/>
      <c r="W20" s="70"/>
      <c r="X20" s="70"/>
      <c r="Y20" s="1"/>
    </row>
    <row r="21" spans="1:25" s="3" customFormat="1" ht="24" customHeight="1">
      <c r="A21" s="62"/>
      <c r="B21" s="35" t="s">
        <v>30</v>
      </c>
      <c r="C21" s="22" t="s">
        <v>25</v>
      </c>
      <c r="D21" s="36">
        <v>1</v>
      </c>
      <c r="E21" s="36">
        <v>1</v>
      </c>
      <c r="F21" s="62"/>
      <c r="G21" s="62"/>
      <c r="H21" s="13">
        <v>780.85599999999999</v>
      </c>
      <c r="I21" s="13">
        <v>710</v>
      </c>
      <c r="J21" s="13">
        <f t="shared" si="2"/>
        <v>70.855999999999995</v>
      </c>
      <c r="K21" s="24" t="s">
        <v>42</v>
      </c>
      <c r="L21" s="13">
        <v>710</v>
      </c>
      <c r="M21" s="13"/>
      <c r="N21" s="26"/>
      <c r="O21" s="26"/>
      <c r="P21" s="65"/>
      <c r="Q21" s="65"/>
      <c r="R21" s="70"/>
      <c r="S21" s="72"/>
      <c r="T21" s="68"/>
      <c r="U21" s="68"/>
      <c r="V21" s="70"/>
      <c r="W21" s="70"/>
      <c r="X21" s="70"/>
      <c r="Y21" s="1"/>
    </row>
    <row r="22" spans="1:25" s="3" customFormat="1" ht="17.25" customHeight="1">
      <c r="A22" s="62"/>
      <c r="B22" s="35" t="s">
        <v>58</v>
      </c>
      <c r="C22" s="22" t="s">
        <v>25</v>
      </c>
      <c r="D22" s="36">
        <v>5</v>
      </c>
      <c r="E22" s="36">
        <v>5</v>
      </c>
      <c r="F22" s="62"/>
      <c r="G22" s="62"/>
      <c r="H22" s="13">
        <v>2833.259</v>
      </c>
      <c r="I22" s="13">
        <v>2150</v>
      </c>
      <c r="J22" s="13">
        <f t="shared" si="2"/>
        <v>683.25900000000001</v>
      </c>
      <c r="K22" s="24" t="s">
        <v>42</v>
      </c>
      <c r="L22" s="13">
        <v>2150</v>
      </c>
      <c r="M22" s="13"/>
      <c r="N22" s="26"/>
      <c r="O22" s="26"/>
      <c r="P22" s="65"/>
      <c r="Q22" s="65"/>
      <c r="R22" s="70"/>
      <c r="S22" s="72"/>
      <c r="T22" s="68"/>
      <c r="U22" s="68"/>
      <c r="V22" s="70"/>
      <c r="W22" s="70"/>
      <c r="X22" s="64"/>
      <c r="Y22" s="1"/>
    </row>
    <row r="23" spans="1:25" s="3" customFormat="1" ht="48" customHeight="1">
      <c r="A23" s="62"/>
      <c r="B23" s="35" t="s">
        <v>59</v>
      </c>
      <c r="C23" s="22" t="s">
        <v>26</v>
      </c>
      <c r="D23" s="36">
        <v>1</v>
      </c>
      <c r="E23" s="36">
        <v>1</v>
      </c>
      <c r="F23" s="62"/>
      <c r="G23" s="62"/>
      <c r="H23" s="13">
        <v>18168.135999999999</v>
      </c>
      <c r="I23" s="13">
        <v>16658.409</v>
      </c>
      <c r="J23" s="13">
        <f t="shared" si="2"/>
        <v>1509.726999999999</v>
      </c>
      <c r="K23" s="24" t="s">
        <v>42</v>
      </c>
      <c r="L23" s="13">
        <v>16658.409</v>
      </c>
      <c r="M23" s="22"/>
      <c r="N23" s="26"/>
      <c r="O23" s="26"/>
      <c r="P23" s="65"/>
      <c r="Q23" s="65"/>
      <c r="R23" s="70"/>
      <c r="S23" s="72"/>
      <c r="T23" s="68"/>
      <c r="U23" s="68"/>
      <c r="V23" s="70"/>
      <c r="W23" s="70"/>
      <c r="X23" s="27" t="s">
        <v>65</v>
      </c>
      <c r="Y23" s="1"/>
    </row>
    <row r="24" spans="1:25" s="3" customFormat="1" ht="18" customHeight="1">
      <c r="A24" s="62"/>
      <c r="B24" s="35" t="s">
        <v>60</v>
      </c>
      <c r="C24" s="22" t="s">
        <v>25</v>
      </c>
      <c r="D24" s="36">
        <v>1</v>
      </c>
      <c r="E24" s="36">
        <v>1</v>
      </c>
      <c r="F24" s="62"/>
      <c r="G24" s="62"/>
      <c r="H24" s="13">
        <v>3392.864</v>
      </c>
      <c r="I24" s="13">
        <v>453.75</v>
      </c>
      <c r="J24" s="13">
        <f t="shared" si="2"/>
        <v>2939.114</v>
      </c>
      <c r="K24" s="24" t="s">
        <v>42</v>
      </c>
      <c r="L24" s="13">
        <v>453.75</v>
      </c>
      <c r="M24" s="22"/>
      <c r="N24" s="26"/>
      <c r="O24" s="26"/>
      <c r="P24" s="65"/>
      <c r="Q24" s="65"/>
      <c r="R24" s="70"/>
      <c r="S24" s="72"/>
      <c r="T24" s="68"/>
      <c r="U24" s="68"/>
      <c r="V24" s="70"/>
      <c r="W24" s="70"/>
      <c r="X24" s="26"/>
      <c r="Y24" s="1"/>
    </row>
    <row r="25" spans="1:25" s="3" customFormat="1" ht="19.5" customHeight="1">
      <c r="A25" s="62"/>
      <c r="B25" s="35" t="s">
        <v>61</v>
      </c>
      <c r="C25" s="22" t="s">
        <v>25</v>
      </c>
      <c r="D25" s="36">
        <v>1</v>
      </c>
      <c r="E25" s="36">
        <v>1</v>
      </c>
      <c r="F25" s="62"/>
      <c r="G25" s="62"/>
      <c r="H25" s="13">
        <v>3426.5</v>
      </c>
      <c r="I25" s="13">
        <v>2970</v>
      </c>
      <c r="J25" s="13">
        <f t="shared" si="2"/>
        <v>456.5</v>
      </c>
      <c r="K25" s="24" t="s">
        <v>42</v>
      </c>
      <c r="L25" s="13">
        <v>2970</v>
      </c>
      <c r="M25" s="22"/>
      <c r="N25" s="26"/>
      <c r="O25" s="26"/>
      <c r="P25" s="65"/>
      <c r="Q25" s="65"/>
      <c r="R25" s="70"/>
      <c r="S25" s="72"/>
      <c r="T25" s="68"/>
      <c r="U25" s="68"/>
      <c r="V25" s="70"/>
      <c r="W25" s="70"/>
      <c r="X25" s="26"/>
      <c r="Y25" s="1"/>
    </row>
    <row r="26" spans="1:25" s="3" customFormat="1" ht="39" customHeight="1">
      <c r="A26" s="62"/>
      <c r="B26" s="35" t="s">
        <v>29</v>
      </c>
      <c r="C26" s="22" t="s">
        <v>25</v>
      </c>
      <c r="D26" s="36">
        <v>6</v>
      </c>
      <c r="E26" s="36">
        <v>17</v>
      </c>
      <c r="F26" s="62"/>
      <c r="G26" s="62"/>
      <c r="H26" s="13">
        <v>16071.6</v>
      </c>
      <c r="I26" s="13">
        <v>29327.771400000001</v>
      </c>
      <c r="J26" s="13">
        <f t="shared" si="2"/>
        <v>-13256.171400000001</v>
      </c>
      <c r="K26" s="30" t="s">
        <v>66</v>
      </c>
      <c r="L26" s="13">
        <v>29327.771400000001</v>
      </c>
      <c r="M26" s="22"/>
      <c r="N26" s="26"/>
      <c r="O26" s="26"/>
      <c r="P26" s="65"/>
      <c r="Q26" s="65"/>
      <c r="R26" s="70"/>
      <c r="S26" s="72"/>
      <c r="T26" s="68"/>
      <c r="U26" s="68"/>
      <c r="V26" s="70"/>
      <c r="W26" s="70"/>
      <c r="X26" s="26"/>
      <c r="Y26" s="1"/>
    </row>
    <row r="27" spans="1:25" s="3" customFormat="1" ht="46.5" customHeight="1">
      <c r="A27" s="62"/>
      <c r="B27" s="35" t="s">
        <v>62</v>
      </c>
      <c r="C27" s="22" t="s">
        <v>25</v>
      </c>
      <c r="D27" s="36">
        <v>1</v>
      </c>
      <c r="E27" s="36">
        <v>1</v>
      </c>
      <c r="F27" s="62"/>
      <c r="G27" s="62"/>
      <c r="H27" s="13">
        <v>2300.297</v>
      </c>
      <c r="I27" s="13">
        <v>0</v>
      </c>
      <c r="J27" s="13">
        <f t="shared" si="2"/>
        <v>2300.297</v>
      </c>
      <c r="K27" s="30" t="s">
        <v>41</v>
      </c>
      <c r="L27" s="13">
        <v>0</v>
      </c>
      <c r="M27" s="22"/>
      <c r="N27" s="26"/>
      <c r="O27" s="26"/>
      <c r="P27" s="65"/>
      <c r="Q27" s="65"/>
      <c r="R27" s="64"/>
      <c r="S27" s="73"/>
      <c r="T27" s="69"/>
      <c r="U27" s="69"/>
      <c r="V27" s="64"/>
      <c r="W27" s="64"/>
      <c r="X27" s="26"/>
      <c r="Y27" s="1"/>
    </row>
    <row r="28" spans="1:25" s="4" customFormat="1" ht="25.5" customHeight="1">
      <c r="A28" s="74" t="s">
        <v>28</v>
      </c>
      <c r="B28" s="75"/>
      <c r="C28" s="38"/>
      <c r="D28" s="32">
        <f>D23+D11</f>
        <v>57</v>
      </c>
      <c r="E28" s="32">
        <f>E23+E11</f>
        <v>68</v>
      </c>
      <c r="F28" s="28"/>
      <c r="G28" s="28"/>
      <c r="H28" s="33">
        <f>H23+H11</f>
        <v>116120.79000000001</v>
      </c>
      <c r="I28" s="33">
        <f>I23+I11</f>
        <v>106271.9054</v>
      </c>
      <c r="J28" s="33">
        <f>J23+J11</f>
        <v>9848.8845999999976</v>
      </c>
      <c r="K28" s="38"/>
      <c r="L28" s="33">
        <f>L23+L11</f>
        <v>93531.748399999997</v>
      </c>
      <c r="M28" s="33">
        <f>M23+M11</f>
        <v>12740.156999999999</v>
      </c>
      <c r="N28" s="19"/>
      <c r="O28" s="19"/>
      <c r="P28" s="20"/>
      <c r="Q28" s="20"/>
      <c r="R28" s="22"/>
      <c r="S28" s="22"/>
      <c r="T28" s="20"/>
      <c r="U28" s="20"/>
      <c r="V28" s="20"/>
      <c r="W28" s="20"/>
      <c r="X28" s="38"/>
      <c r="Y28" s="7"/>
    </row>
    <row r="29" spans="1:25" s="4" customFormat="1" ht="13.5" customHeight="1">
      <c r="A29" s="74" t="s">
        <v>27</v>
      </c>
      <c r="B29" s="75"/>
      <c r="C29" s="38"/>
      <c r="D29" s="32">
        <f>D28+D9+D7</f>
        <v>59</v>
      </c>
      <c r="E29" s="32">
        <f>E28+E9+E7</f>
        <v>70</v>
      </c>
      <c r="F29" s="32"/>
      <c r="G29" s="36"/>
      <c r="H29" s="34">
        <f>H28+H9+H7</f>
        <v>131076.14000000001</v>
      </c>
      <c r="I29" s="34">
        <f>I28+I9+I7</f>
        <v>121911.5554</v>
      </c>
      <c r="J29" s="39">
        <f>J28+J9+J7</f>
        <v>9164.5845999999983</v>
      </c>
      <c r="K29" s="17"/>
      <c r="L29" s="39">
        <f>L28+L9+L7</f>
        <v>107028.2784</v>
      </c>
      <c r="M29" s="39">
        <f>M28+M9+M7</f>
        <v>14198.976999999999</v>
      </c>
      <c r="N29" s="19"/>
      <c r="O29" s="19"/>
      <c r="P29" s="20"/>
      <c r="Q29" s="20"/>
      <c r="R29" s="15"/>
      <c r="S29" s="15"/>
      <c r="T29" s="20"/>
      <c r="U29" s="20"/>
      <c r="V29" s="20"/>
      <c r="W29" s="20"/>
      <c r="X29" s="38"/>
      <c r="Y29" s="7"/>
    </row>
    <row r="30" spans="1:25" s="3" customFormat="1" ht="15" customHeight="1">
      <c r="A30" s="44" t="s">
        <v>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1"/>
    </row>
    <row r="31" spans="1:25" s="3" customFormat="1" ht="15.75" customHeight="1">
      <c r="A31" s="42" t="s">
        <v>20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1"/>
    </row>
    <row r="32" spans="1:25" s="3" customFormat="1" ht="22.5" customHeight="1">
      <c r="A32" s="43" t="s">
        <v>21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1"/>
    </row>
    <row r="33" spans="2:20" s="3" customFormat="1">
      <c r="B33" s="56" t="s">
        <v>44</v>
      </c>
      <c r="C33" s="56"/>
      <c r="D33" s="56"/>
      <c r="E33" s="56"/>
      <c r="F33" s="56"/>
      <c r="G33" s="4"/>
      <c r="H33" s="4"/>
      <c r="I33" s="4"/>
      <c r="J33" s="4"/>
      <c r="K33" s="56" t="s">
        <v>45</v>
      </c>
      <c r="L33" s="56"/>
      <c r="M33" s="56"/>
      <c r="N33" s="56"/>
      <c r="O33" s="56"/>
      <c r="P33" s="56"/>
      <c r="Q33" s="56"/>
      <c r="R33" s="56"/>
      <c r="S33" s="56"/>
      <c r="T33" s="56"/>
    </row>
    <row r="34" spans="2:20"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</row>
  </sheetData>
  <mergeCells count="53">
    <mergeCell ref="Y30:Y32"/>
    <mergeCell ref="A31:X31"/>
    <mergeCell ref="A32:X32"/>
    <mergeCell ref="B33:F33"/>
    <mergeCell ref="A28:B28"/>
    <mergeCell ref="A29:B29"/>
    <mergeCell ref="A30:X30"/>
    <mergeCell ref="K33:T33"/>
    <mergeCell ref="X7:X8"/>
    <mergeCell ref="A9:A10"/>
    <mergeCell ref="X9:X10"/>
    <mergeCell ref="U11:U27"/>
    <mergeCell ref="V11:V27"/>
    <mergeCell ref="W11:W27"/>
    <mergeCell ref="X14:X22"/>
    <mergeCell ref="A11:A27"/>
    <mergeCell ref="Q7:Q27"/>
    <mergeCell ref="R9:R10"/>
    <mergeCell ref="S9:S10"/>
    <mergeCell ref="S11:S27"/>
    <mergeCell ref="R11:R27"/>
    <mergeCell ref="T11:T27"/>
    <mergeCell ref="T3:U4"/>
    <mergeCell ref="K3:K5"/>
    <mergeCell ref="G7:G27"/>
    <mergeCell ref="F7:F27"/>
    <mergeCell ref="P7:P27"/>
    <mergeCell ref="L3:M3"/>
    <mergeCell ref="N3:N5"/>
    <mergeCell ref="O3:O5"/>
    <mergeCell ref="P3:Q4"/>
    <mergeCell ref="R3:S4"/>
    <mergeCell ref="L4:L5"/>
    <mergeCell ref="M4:M5"/>
    <mergeCell ref="A7:A8"/>
    <mergeCell ref="R7:R8"/>
    <mergeCell ref="S7:S8"/>
    <mergeCell ref="A1:X1"/>
    <mergeCell ref="A2:F2"/>
    <mergeCell ref="G2:G5"/>
    <mergeCell ref="H2:K2"/>
    <mergeCell ref="L2:O2"/>
    <mergeCell ref="P2:W2"/>
    <mergeCell ref="X2:X5"/>
    <mergeCell ref="A3:A5"/>
    <mergeCell ref="B3:B5"/>
    <mergeCell ref="C3:C5"/>
    <mergeCell ref="D3:E4"/>
    <mergeCell ref="F3:F5"/>
    <mergeCell ref="H3:H5"/>
    <mergeCell ref="I3:I5"/>
    <mergeCell ref="J3:J5"/>
    <mergeCell ref="V3:W4"/>
  </mergeCells>
  <hyperlinks>
    <hyperlink ref="A31" r:id="rId1" display="http://online.zakon.kz/Document/?link_id=1001579239"/>
  </hyperlinks>
  <pageMargins left="0" right="0" top="0.15748031496062992" bottom="0.15748031496062992" header="0.31496062992125984" footer="0.31496062992125984"/>
  <pageSetup paperSize="9" scale="60" orientation="landscape" verticalDpi="0" r:id="rId2"/>
  <ignoredErrors>
    <ignoredError sqref="J9:L9 J11:K11 J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год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ERMEK</cp:lastModifiedBy>
  <cp:lastPrinted>2017-04-27T12:46:59Z</cp:lastPrinted>
  <dcterms:created xsi:type="dcterms:W3CDTF">2015-04-22T06:40:56Z</dcterms:created>
  <dcterms:modified xsi:type="dcterms:W3CDTF">2017-05-03T04:18:34Z</dcterms:modified>
</cp:coreProperties>
</file>