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езервуар-09-10-2017\Тарифооброзование\18 - Отчеты\2 - ОИТС\ОИТС за 2017\В интернет-уведомление\за 2-полугодие\"/>
    </mc:Choice>
  </mc:AlternateContent>
  <bookViews>
    <workbookView xWindow="480" yWindow="150" windowWidth="18195" windowHeight="10980" activeTab="1"/>
  </bookViews>
  <sheets>
    <sheet name="сведения" sheetId="1" r:id="rId1"/>
    <sheet name="Отчет" sheetId="8" r:id="rId2"/>
  </sheets>
  <definedNames>
    <definedName name="_xlnm.Print_Area" localSheetId="1">Отчет!$A$1:$H$68</definedName>
    <definedName name="_xlnm.Print_Area" localSheetId="0">сведения!$A$1:$H$68</definedName>
  </definedNames>
  <calcPr calcId="162913"/>
</workbook>
</file>

<file path=xl/calcChain.xml><?xml version="1.0" encoding="utf-8"?>
<calcChain xmlns="http://schemas.openxmlformats.org/spreadsheetml/2006/main">
  <c r="G58" i="8" l="1"/>
  <c r="F58" i="8"/>
  <c r="G55" i="8"/>
  <c r="F55" i="8"/>
  <c r="G54" i="8"/>
  <c r="F54" i="8"/>
  <c r="G53" i="8"/>
  <c r="F53" i="8"/>
  <c r="G52" i="8"/>
  <c r="F52" i="8"/>
  <c r="G51" i="8"/>
  <c r="F51" i="8"/>
  <c r="F50" i="8"/>
  <c r="E50" i="8"/>
  <c r="G50" i="8" s="1"/>
  <c r="E49" i="8"/>
  <c r="F49" i="8" s="1"/>
  <c r="F48" i="8"/>
  <c r="E48" i="8"/>
  <c r="G48" i="8" s="1"/>
  <c r="E47" i="8"/>
  <c r="G47" i="8" s="1"/>
  <c r="G46" i="8"/>
  <c r="F46" i="8"/>
  <c r="G45" i="8"/>
  <c r="F45" i="8"/>
  <c r="G44" i="8"/>
  <c r="F44" i="8"/>
  <c r="G43" i="8"/>
  <c r="F43" i="8"/>
  <c r="F42" i="8"/>
  <c r="E42" i="8"/>
  <c r="G42" i="8" s="1"/>
  <c r="G41" i="8"/>
  <c r="F41" i="8"/>
  <c r="E40" i="8"/>
  <c r="G40" i="8" s="1"/>
  <c r="G39" i="8"/>
  <c r="F39" i="8"/>
  <c r="G38" i="8"/>
  <c r="F38" i="8"/>
  <c r="F37" i="8"/>
  <c r="E37" i="8"/>
  <c r="G37" i="8" s="1"/>
  <c r="E36" i="8"/>
  <c r="F36" i="8" s="1"/>
  <c r="G35" i="8"/>
  <c r="F35" i="8"/>
  <c r="F34" i="8"/>
  <c r="E34" i="8"/>
  <c r="G34" i="8" s="1"/>
  <c r="E33" i="8"/>
  <c r="F33" i="8" s="1"/>
  <c r="G32" i="8"/>
  <c r="F32" i="8"/>
  <c r="F30" i="8"/>
  <c r="E30" i="8"/>
  <c r="G30" i="8" s="1"/>
  <c r="F29" i="8"/>
  <c r="F28" i="8"/>
  <c r="G27" i="8"/>
  <c r="F27" i="8"/>
  <c r="F25" i="8"/>
  <c r="G24" i="8"/>
  <c r="F24" i="8"/>
  <c r="F23" i="8"/>
  <c r="E23" i="8"/>
  <c r="G23" i="8" s="1"/>
  <c r="E22" i="8"/>
  <c r="G22" i="8" s="1"/>
  <c r="G21" i="8"/>
  <c r="F21" i="8"/>
  <c r="F20" i="8"/>
  <c r="E20" i="8"/>
  <c r="G20" i="8" s="1"/>
  <c r="F19" i="8"/>
  <c r="F18" i="8"/>
  <c r="E18" i="8"/>
  <c r="G18" i="8" s="1"/>
  <c r="F17" i="8"/>
  <c r="F16" i="8"/>
  <c r="G15" i="8"/>
  <c r="F15" i="8"/>
  <c r="G14" i="8"/>
  <c r="F14" i="8"/>
  <c r="E50" i="1"/>
  <c r="G50" i="1" s="1"/>
  <c r="E49" i="1"/>
  <c r="F49" i="1" s="1"/>
  <c r="E48" i="1"/>
  <c r="G48" i="1" s="1"/>
  <c r="E47" i="1"/>
  <c r="F47" i="1" s="1"/>
  <c r="E42" i="1"/>
  <c r="F42" i="1" s="1"/>
  <c r="E40" i="1"/>
  <c r="G40" i="1" s="1"/>
  <c r="G39" i="1"/>
  <c r="E37" i="1"/>
  <c r="F37" i="1" s="1"/>
  <c r="E36" i="1"/>
  <c r="F36" i="1" s="1"/>
  <c r="E34" i="1"/>
  <c r="F34" i="1" s="1"/>
  <c r="E33" i="1"/>
  <c r="G33" i="1" s="1"/>
  <c r="E30" i="1"/>
  <c r="G30" i="1" s="1"/>
  <c r="E23" i="1"/>
  <c r="F23" i="1" s="1"/>
  <c r="E22" i="1"/>
  <c r="G22" i="1" s="1"/>
  <c r="E20" i="1"/>
  <c r="G20" i="1" s="1"/>
  <c r="E18" i="1"/>
  <c r="F18" i="1" s="1"/>
  <c r="F14" i="1"/>
  <c r="G14" i="1"/>
  <c r="F15" i="1"/>
  <c r="G15" i="1"/>
  <c r="F16" i="1"/>
  <c r="F17" i="1"/>
  <c r="F19" i="1"/>
  <c r="F20" i="1"/>
  <c r="F21" i="1"/>
  <c r="G21" i="1"/>
  <c r="F24" i="1"/>
  <c r="G24" i="1"/>
  <c r="F25" i="1"/>
  <c r="F27" i="1"/>
  <c r="G27" i="1"/>
  <c r="F28" i="1"/>
  <c r="F29" i="1"/>
  <c r="F32" i="1"/>
  <c r="G32" i="1"/>
  <c r="F35" i="1"/>
  <c r="G35" i="1"/>
  <c r="F38" i="1"/>
  <c r="G38" i="1"/>
  <c r="F39" i="1"/>
  <c r="F41" i="1"/>
  <c r="G41" i="1"/>
  <c r="F43" i="1"/>
  <c r="G43" i="1"/>
  <c r="F44" i="1"/>
  <c r="G44" i="1"/>
  <c r="F45" i="1"/>
  <c r="G45" i="1"/>
  <c r="F46" i="1"/>
  <c r="G46" i="1"/>
  <c r="F51" i="1"/>
  <c r="G51" i="1"/>
  <c r="F52" i="1"/>
  <c r="G52" i="1"/>
  <c r="F53" i="1"/>
  <c r="G53" i="1"/>
  <c r="F54" i="1"/>
  <c r="G54" i="1"/>
  <c r="F55" i="1"/>
  <c r="G55" i="1"/>
  <c r="F58" i="1"/>
  <c r="G58" i="1"/>
  <c r="G33" i="8" l="1"/>
  <c r="G36" i="8"/>
  <c r="G49" i="8"/>
  <c r="F22" i="8"/>
  <c r="F40" i="8"/>
  <c r="F47" i="8"/>
  <c r="F48" i="1"/>
  <c r="F33" i="1"/>
  <c r="F50" i="1"/>
  <c r="F40" i="1"/>
  <c r="G34" i="1"/>
  <c r="G36" i="1"/>
  <c r="G23" i="1"/>
  <c r="G42" i="1"/>
  <c r="G49" i="1"/>
  <c r="F22" i="1"/>
  <c r="F30" i="1"/>
  <c r="G18" i="1"/>
  <c r="G37" i="1"/>
  <c r="G47" i="1"/>
</calcChain>
</file>

<file path=xl/sharedStrings.xml><?xml version="1.0" encoding="utf-8"?>
<sst xmlns="http://schemas.openxmlformats.org/spreadsheetml/2006/main" count="330" uniqueCount="115">
  <si>
    <t>№№</t>
  </si>
  <si>
    <t>Наименование показателей тарифной сметы*</t>
  </si>
  <si>
    <t>Сырье и материалы</t>
  </si>
  <si>
    <t>тыс.тенге</t>
  </si>
  <si>
    <t>ГСМ</t>
  </si>
  <si>
    <t>Социальный налог</t>
  </si>
  <si>
    <t>Амортизация</t>
  </si>
  <si>
    <t>Прочие затраты, всего</t>
  </si>
  <si>
    <t>командировочные расходы</t>
  </si>
  <si>
    <t>аудиторские услуги</t>
  </si>
  <si>
    <t>нотариальные услуги</t>
  </si>
  <si>
    <t>услуги связи</t>
  </si>
  <si>
    <t>Налоги</t>
  </si>
  <si>
    <t>Всего доходов</t>
  </si>
  <si>
    <t>%</t>
  </si>
  <si>
    <t xml:space="preserve">Предусмотрено в утвержденной тарифной смете </t>
  </si>
  <si>
    <t>Фактически сложившиеся показатели тарифной сметы</t>
  </si>
  <si>
    <t>Причины отклонения</t>
  </si>
  <si>
    <t>Отклонение</t>
  </si>
  <si>
    <t>в %</t>
  </si>
  <si>
    <t>в натуральном выражении</t>
  </si>
  <si>
    <t>Согласно Приложению 1</t>
  </si>
  <si>
    <t>к Правилам утверждения предельного уровня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17.07.2013 года № 213-ОД</t>
  </si>
  <si>
    <t>СВЕДЕНИЯ</t>
  </si>
  <si>
    <t>Индекс ИТС-1</t>
  </si>
  <si>
    <t>ОТЧЕТ</t>
  </si>
  <si>
    <t>Периодичность: полугодовая</t>
  </si>
  <si>
    <t>фактическое начисление, согласно штатному расписанию</t>
  </si>
  <si>
    <t>Топливо</t>
  </si>
  <si>
    <t>Энергия</t>
  </si>
  <si>
    <t>Капитальный ремонт, не приводящий к увеличению стоимости основных фондов</t>
  </si>
  <si>
    <t>охрана труда и техника безопасности</t>
  </si>
  <si>
    <t>другие затраты (страховые)</t>
  </si>
  <si>
    <t>6.1</t>
  </si>
  <si>
    <t>Заработная плата административного персонала</t>
  </si>
  <si>
    <t>6.2</t>
  </si>
  <si>
    <t>6.3</t>
  </si>
  <si>
    <t>6.4</t>
  </si>
  <si>
    <t>энергия</t>
  </si>
  <si>
    <t>6.5</t>
  </si>
  <si>
    <t>услуги банка</t>
  </si>
  <si>
    <t>6.6</t>
  </si>
  <si>
    <t>коммунальные услуги</t>
  </si>
  <si>
    <t>6.7</t>
  </si>
  <si>
    <t>услуги сторонних организаций</t>
  </si>
  <si>
    <t>6.8</t>
  </si>
  <si>
    <t>6.9</t>
  </si>
  <si>
    <t>6.10</t>
  </si>
  <si>
    <t>6.11</t>
  </si>
  <si>
    <t>Прочие расходы (расшифровать)</t>
  </si>
  <si>
    <t>почтовые услуги</t>
  </si>
  <si>
    <t>информацинные расходы</t>
  </si>
  <si>
    <t>канцелярские расходы</t>
  </si>
  <si>
    <t>периодическая печать</t>
  </si>
  <si>
    <t>содержание служебного автотранспорта</t>
  </si>
  <si>
    <t>6.11.7</t>
  </si>
  <si>
    <t>повышение квалификации</t>
  </si>
  <si>
    <t>Наименование организации: Актюбинский филиал РГП "Казводхоз"</t>
  </si>
  <si>
    <t>Адрес: г.Актобе, ул. Ибатова 53</t>
  </si>
  <si>
    <t>Адрес электронной почты: aktobevodhoz76@mail.ru</t>
  </si>
  <si>
    <t>Фамилия и телефон исполнителя: Калмагамбетов Т.М. 8/7132/51-59-32</t>
  </si>
  <si>
    <t>Телефон: 51-59-36</t>
  </si>
  <si>
    <t>Директор филиала</t>
  </si>
  <si>
    <t>Б.Наметов</t>
  </si>
  <si>
    <t>Т.Калмагамбетов</t>
  </si>
  <si>
    <t>Главный экономист</t>
  </si>
  <si>
    <t>Отчетный период 2 полугодие 2017 года</t>
  </si>
  <si>
    <t>I</t>
  </si>
  <si>
    <t>Затраты на производство товаров и предоставление услуг, всего, в т.ч.</t>
  </si>
  <si>
    <t>Материальные затраты, всего, в т.ч.</t>
  </si>
  <si>
    <t>- " -</t>
  </si>
  <si>
    <t>1.1</t>
  </si>
  <si>
    <t>1.2</t>
  </si>
  <si>
    <t>прочие материалы</t>
  </si>
  <si>
    <t>1.3</t>
  </si>
  <si>
    <t>1.4</t>
  </si>
  <si>
    <t>1.5</t>
  </si>
  <si>
    <t>Расходы на оплату труда, всего, в т.ч.</t>
  </si>
  <si>
    <t>2.1</t>
  </si>
  <si>
    <t>Заработная плата производственного персонала</t>
  </si>
  <si>
    <t>2.2</t>
  </si>
  <si>
    <t>Ремонт, всего, в т.ч.</t>
  </si>
  <si>
    <t>4.1</t>
  </si>
  <si>
    <t>5.1</t>
  </si>
  <si>
    <t>5.2</t>
  </si>
  <si>
    <t>5.3</t>
  </si>
  <si>
    <t>II</t>
  </si>
  <si>
    <t>Расходы периода всего, в т.ч.</t>
  </si>
  <si>
    <t>Общие и административные расходы, всего, в том числе:</t>
  </si>
  <si>
    <t>6.11.1</t>
  </si>
  <si>
    <t>6.11.2</t>
  </si>
  <si>
    <t>6.11.3</t>
  </si>
  <si>
    <t>6.11.4</t>
  </si>
  <si>
    <t>6.11.5</t>
  </si>
  <si>
    <t>6.11.6</t>
  </si>
  <si>
    <t>III</t>
  </si>
  <si>
    <t>Всего затрат на предоставление услуг</t>
  </si>
  <si>
    <t>IV</t>
  </si>
  <si>
    <t>Доход (РБА*СП) (прибыль)</t>
  </si>
  <si>
    <t>V</t>
  </si>
  <si>
    <t>Регулируемая база задействованных активов (РБА)</t>
  </si>
  <si>
    <t>VI</t>
  </si>
  <si>
    <t>VII</t>
  </si>
  <si>
    <t>Объем оказываемых услуг (товаров, работ)</t>
  </si>
  <si>
    <t>VIII</t>
  </si>
  <si>
    <t>Нормативные технические потери</t>
  </si>
  <si>
    <t>-</t>
  </si>
  <si>
    <t>IХ</t>
  </si>
  <si>
    <t>Тариф</t>
  </si>
  <si>
    <t>тенге/на ед. оказываемых услуг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</si>
  <si>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</si>
  <si>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t>Единица измерения</t>
  </si>
  <si>
    <t>Актюбинского филиала РГП "Казводхоз"</t>
  </si>
  <si>
    <t>об  исполнении тарифной сметы по регулируемому виду деятельности: Регулирование поверхностого стока при помощи подпорных гидротехнических сооружений</t>
  </si>
  <si>
    <t>Планируется исполнить до конца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</si>
</sst>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8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/>
    <xf numFmtId="9" fontId="5" fillId="0" borderId="2" xfId="1" applyNumberFormat="1" applyFont="1" applyBorder="1" applyAlignment="1">
      <alignment horizontal="center" vertical="center"/>
    </xf>
    <xf numFmtId="0" fontId="3" fillId="0" borderId="2" xfId="0" applyFont="1" applyBorder="1"/>
    <xf numFmtId="4" fontId="5" fillId="0" borderId="3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/>
    <xf numFmtId="3" fontId="2" fillId="0" borderId="0" xfId="0" applyNumberFormat="1" applyFo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/>
    <xf numFmtId="0" fontId="4" fillId="0" borderId="4" xfId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right" vertical="center" wrapText="1"/>
    </xf>
    <xf numFmtId="49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 applyAlignment="1"/>
    <xf numFmtId="4" fontId="4" fillId="0" borderId="4" xfId="1" applyNumberFormat="1" applyFont="1" applyFill="1" applyBorder="1" applyAlignment="1">
      <alignment horizontal="right" vertical="center" wrapText="1"/>
    </xf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0" fontId="4" fillId="0" borderId="2" xfId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" wrapText="1"/>
    </xf>
    <xf numFmtId="4" fontId="5" fillId="0" borderId="3" xfId="1" applyNumberFormat="1" applyFont="1" applyBorder="1" applyAlignment="1">
      <alignment horizontal="center" wrapText="1"/>
    </xf>
    <xf numFmtId="9" fontId="5" fillId="0" borderId="2" xfId="1" applyNumberFormat="1" applyFont="1" applyBorder="1" applyAlignment="1">
      <alignment horizontal="center"/>
    </xf>
    <xf numFmtId="0" fontId="4" fillId="0" borderId="4" xfId="1" applyFont="1" applyFill="1" applyBorder="1" applyAlignment="1">
      <alignment horizontal="center" wrapText="1"/>
    </xf>
    <xf numFmtId="4" fontId="4" fillId="0" borderId="4" xfId="1" applyNumberFormat="1" applyFont="1" applyFill="1" applyBorder="1" applyAlignment="1">
      <alignment horizontal="right" wrapText="1"/>
    </xf>
    <xf numFmtId="4" fontId="4" fillId="0" borderId="3" xfId="1" applyNumberFormat="1" applyFont="1" applyBorder="1" applyAlignment="1">
      <alignment horizontal="center" wrapText="1"/>
    </xf>
    <xf numFmtId="3" fontId="2" fillId="0" borderId="0" xfId="0" applyNumberFormat="1" applyFont="1" applyAlignment="1"/>
    <xf numFmtId="0" fontId="8" fillId="0" borderId="2" xfId="0" applyFont="1" applyBorder="1" applyAlignment="1">
      <alignment horizontal="center" wrapText="1"/>
    </xf>
    <xf numFmtId="4" fontId="7" fillId="0" borderId="4" xfId="2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view="pageBreakPreview" topLeftCell="A28" zoomScale="70" zoomScaleNormal="85" zoomScaleSheetLayoutView="70" workbookViewId="0">
      <selection activeCell="B66" sqref="B66"/>
    </sheetView>
  </sheetViews>
  <sheetFormatPr defaultRowHeight="18.75" x14ac:dyDescent="0.3"/>
  <cols>
    <col min="1" max="1" width="9.140625" style="1"/>
    <col min="2" max="2" width="50.140625" style="1" customWidth="1"/>
    <col min="3" max="3" width="18.42578125" style="1" customWidth="1"/>
    <col min="4" max="4" width="22.140625" style="1" customWidth="1"/>
    <col min="5" max="5" width="22.28515625" style="1" customWidth="1"/>
    <col min="6" max="6" width="21.28515625" style="1" customWidth="1"/>
    <col min="7" max="7" width="17.85546875" style="1" customWidth="1"/>
    <col min="8" max="8" width="34" style="1" customWidth="1"/>
    <col min="9" max="16" width="9.140625" style="1"/>
    <col min="17" max="17" width="23.7109375" style="13" customWidth="1"/>
    <col min="18" max="16384" width="9.140625" style="1"/>
  </cols>
  <sheetData>
    <row r="1" spans="1:17" x14ac:dyDescent="0.3">
      <c r="F1" s="65" t="s">
        <v>21</v>
      </c>
      <c r="G1" s="65"/>
      <c r="H1" s="65"/>
    </row>
    <row r="2" spans="1:17" ht="121.5" customHeight="1" x14ac:dyDescent="0.3">
      <c r="F2" s="67" t="s">
        <v>22</v>
      </c>
      <c r="G2" s="67"/>
      <c r="H2" s="67"/>
    </row>
    <row r="3" spans="1:17" ht="19.5" customHeight="1" x14ac:dyDescent="0.3">
      <c r="F3" s="12"/>
      <c r="G3" s="12"/>
      <c r="H3" s="12"/>
    </row>
    <row r="4" spans="1:17" x14ac:dyDescent="0.3">
      <c r="A4" s="53" t="s">
        <v>23</v>
      </c>
      <c r="B4" s="53"/>
      <c r="C4" s="53"/>
      <c r="D4" s="53"/>
      <c r="E4" s="53"/>
      <c r="F4" s="53"/>
      <c r="G4" s="53"/>
      <c r="H4" s="53"/>
    </row>
    <row r="5" spans="1:17" x14ac:dyDescent="0.3">
      <c r="A5" s="44" t="s">
        <v>113</v>
      </c>
      <c r="B5" s="44"/>
      <c r="C5" s="44"/>
      <c r="D5" s="44"/>
      <c r="E5" s="44"/>
      <c r="F5" s="44"/>
      <c r="G5" s="44"/>
      <c r="H5" s="44"/>
    </row>
    <row r="6" spans="1:17" x14ac:dyDescent="0.3">
      <c r="A6" s="44" t="s">
        <v>112</v>
      </c>
      <c r="B6" s="44"/>
      <c r="C6" s="44"/>
      <c r="D6" s="44"/>
      <c r="E6" s="44"/>
      <c r="F6" s="44"/>
      <c r="G6" s="44"/>
      <c r="H6" s="44"/>
    </row>
    <row r="7" spans="1:17" x14ac:dyDescent="0.3">
      <c r="A7" s="44" t="s">
        <v>66</v>
      </c>
      <c r="B7" s="44"/>
      <c r="C7" s="44"/>
      <c r="D7" s="44"/>
      <c r="E7" s="44"/>
      <c r="F7" s="44"/>
      <c r="G7" s="44"/>
      <c r="H7" s="44"/>
    </row>
    <row r="8" spans="1:17" ht="22.5" customHeight="1" x14ac:dyDescent="0.3">
      <c r="A8" s="66" t="s">
        <v>24</v>
      </c>
      <c r="B8" s="66"/>
      <c r="C8" s="9"/>
      <c r="D8" s="9"/>
      <c r="E8" s="9"/>
      <c r="F8" s="9"/>
      <c r="G8" s="9"/>
      <c r="H8" s="9"/>
    </row>
    <row r="9" spans="1:17" ht="22.5" customHeight="1" x14ac:dyDescent="0.3">
      <c r="A9" s="66" t="s">
        <v>26</v>
      </c>
      <c r="B9" s="66"/>
      <c r="C9" s="9"/>
      <c r="D9" s="9"/>
      <c r="E9" s="9"/>
      <c r="F9" s="9"/>
      <c r="G9" s="9"/>
      <c r="H9" s="9"/>
    </row>
    <row r="11" spans="1:17" ht="15.75" customHeight="1" x14ac:dyDescent="0.3">
      <c r="A11" s="58" t="s">
        <v>0</v>
      </c>
      <c r="B11" s="58" t="s">
        <v>1</v>
      </c>
      <c r="C11" s="58" t="s">
        <v>111</v>
      </c>
      <c r="D11" s="58" t="s">
        <v>15</v>
      </c>
      <c r="E11" s="58" t="s">
        <v>16</v>
      </c>
      <c r="F11" s="54" t="s">
        <v>18</v>
      </c>
      <c r="G11" s="55"/>
      <c r="H11" s="50" t="s">
        <v>17</v>
      </c>
    </row>
    <row r="12" spans="1:17" ht="15" customHeight="1" x14ac:dyDescent="0.3">
      <c r="A12" s="59"/>
      <c r="B12" s="59"/>
      <c r="C12" s="59"/>
      <c r="D12" s="59"/>
      <c r="E12" s="59"/>
      <c r="F12" s="56"/>
      <c r="G12" s="57"/>
      <c r="H12" s="51"/>
    </row>
    <row r="13" spans="1:17" ht="37.5" x14ac:dyDescent="0.3">
      <c r="A13" s="60"/>
      <c r="B13" s="60"/>
      <c r="C13" s="60"/>
      <c r="D13" s="60"/>
      <c r="E13" s="60"/>
      <c r="F13" s="11" t="s">
        <v>20</v>
      </c>
      <c r="G13" s="10" t="s">
        <v>19</v>
      </c>
      <c r="H13" s="52"/>
      <c r="Q13" s="14">
        <v>7180200</v>
      </c>
    </row>
    <row r="14" spans="1:17" ht="37.5" x14ac:dyDescent="0.3">
      <c r="A14" s="15" t="s">
        <v>67</v>
      </c>
      <c r="B14" s="16" t="s">
        <v>68</v>
      </c>
      <c r="C14" s="17" t="s">
        <v>3</v>
      </c>
      <c r="D14" s="18">
        <v>16403.149999999998</v>
      </c>
      <c r="E14" s="6">
        <v>11137.584859999999</v>
      </c>
      <c r="F14" s="6">
        <f t="shared" ref="F14:F58" si="0">E14-D14</f>
        <v>-5265.5651399999988</v>
      </c>
      <c r="G14" s="4">
        <f t="shared" ref="G14:G58" si="1">E14/D14</f>
        <v>0.67899061216900414</v>
      </c>
      <c r="H14" s="5"/>
      <c r="Q14" s="14"/>
    </row>
    <row r="15" spans="1:17" x14ac:dyDescent="0.3">
      <c r="A15" s="15">
        <v>1</v>
      </c>
      <c r="B15" s="19" t="s">
        <v>69</v>
      </c>
      <c r="C15" s="20" t="s">
        <v>70</v>
      </c>
      <c r="D15" s="21">
        <v>2187.42</v>
      </c>
      <c r="E15" s="6">
        <v>708.54629999999997</v>
      </c>
      <c r="F15" s="6">
        <f t="shared" si="0"/>
        <v>-1478.8737000000001</v>
      </c>
      <c r="G15" s="4">
        <f t="shared" si="1"/>
        <v>0.32391872617055706</v>
      </c>
      <c r="H15" s="5"/>
      <c r="Q15" s="14"/>
    </row>
    <row r="16" spans="1:17" x14ac:dyDescent="0.3">
      <c r="A16" s="22" t="s">
        <v>71</v>
      </c>
      <c r="B16" s="23" t="s">
        <v>2</v>
      </c>
      <c r="C16" s="20" t="s">
        <v>70</v>
      </c>
      <c r="D16" s="24">
        <v>0</v>
      </c>
      <c r="E16" s="7">
        <v>0</v>
      </c>
      <c r="F16" s="6">
        <f t="shared" si="0"/>
        <v>0</v>
      </c>
      <c r="G16" s="4"/>
      <c r="H16" s="5"/>
      <c r="Q16" s="14"/>
    </row>
    <row r="17" spans="1:17" x14ac:dyDescent="0.3">
      <c r="A17" s="22" t="s">
        <v>72</v>
      </c>
      <c r="B17" s="23" t="s">
        <v>73</v>
      </c>
      <c r="C17" s="20" t="s">
        <v>70</v>
      </c>
      <c r="D17" s="24">
        <v>0</v>
      </c>
      <c r="E17" s="7">
        <v>0</v>
      </c>
      <c r="F17" s="6">
        <f t="shared" si="0"/>
        <v>0</v>
      </c>
      <c r="G17" s="4"/>
      <c r="H17" s="5"/>
      <c r="Q17" s="14"/>
    </row>
    <row r="18" spans="1:17" s="3" customFormat="1" ht="34.5" customHeight="1" x14ac:dyDescent="0.3">
      <c r="A18" s="22" t="s">
        <v>74</v>
      </c>
      <c r="B18" s="23" t="s">
        <v>4</v>
      </c>
      <c r="C18" s="37" t="s">
        <v>70</v>
      </c>
      <c r="D18" s="38">
        <v>878.32</v>
      </c>
      <c r="E18" s="39">
        <f>D18/12*11</f>
        <v>805.12666666666678</v>
      </c>
      <c r="F18" s="35">
        <f t="shared" si="0"/>
        <v>-73.193333333333271</v>
      </c>
      <c r="G18" s="36">
        <f t="shared" si="1"/>
        <v>0.91666666666666674</v>
      </c>
      <c r="H18" s="41" t="s">
        <v>114</v>
      </c>
      <c r="Q18" s="40"/>
    </row>
    <row r="19" spans="1:17" x14ac:dyDescent="0.3">
      <c r="A19" s="22" t="s">
        <v>75</v>
      </c>
      <c r="B19" s="23" t="s">
        <v>28</v>
      </c>
      <c r="C19" s="20" t="s">
        <v>70</v>
      </c>
      <c r="D19" s="24">
        <v>0</v>
      </c>
      <c r="E19" s="7">
        <v>0</v>
      </c>
      <c r="F19" s="6">
        <f t="shared" si="0"/>
        <v>0</v>
      </c>
      <c r="G19" s="4"/>
      <c r="H19" s="5"/>
      <c r="Q19" s="14"/>
    </row>
    <row r="20" spans="1:17" ht="37.5" x14ac:dyDescent="0.3">
      <c r="A20" s="22" t="s">
        <v>76</v>
      </c>
      <c r="B20" s="23" t="s">
        <v>29</v>
      </c>
      <c r="C20" s="20" t="s">
        <v>70</v>
      </c>
      <c r="D20" s="24">
        <v>1309.1000000000001</v>
      </c>
      <c r="E20" s="7">
        <f>D20/12*11</f>
        <v>1200.0083333333334</v>
      </c>
      <c r="F20" s="6">
        <f t="shared" si="0"/>
        <v>-109.0916666666667</v>
      </c>
      <c r="G20" s="4">
        <f t="shared" si="1"/>
        <v>0.91666666666666663</v>
      </c>
      <c r="H20" s="41" t="s">
        <v>114</v>
      </c>
      <c r="Q20" s="14"/>
    </row>
    <row r="21" spans="1:17" x14ac:dyDescent="0.3">
      <c r="A21" s="15">
        <v>2</v>
      </c>
      <c r="B21" s="16" t="s">
        <v>77</v>
      </c>
      <c r="C21" s="20" t="s">
        <v>70</v>
      </c>
      <c r="D21" s="21">
        <v>6867.23</v>
      </c>
      <c r="E21" s="6">
        <v>3248.8385600000001</v>
      </c>
      <c r="F21" s="6">
        <f t="shared" si="0"/>
        <v>-3618.3914399999994</v>
      </c>
      <c r="G21" s="4">
        <f t="shared" si="1"/>
        <v>0.47309301712626495</v>
      </c>
      <c r="H21" s="5"/>
      <c r="Q21" s="14"/>
    </row>
    <row r="22" spans="1:17" ht="37.5" x14ac:dyDescent="0.3">
      <c r="A22" s="22" t="s">
        <v>78</v>
      </c>
      <c r="B22" s="25" t="s">
        <v>79</v>
      </c>
      <c r="C22" s="20" t="s">
        <v>70</v>
      </c>
      <c r="D22" s="24">
        <v>6248.62</v>
      </c>
      <c r="E22" s="7">
        <f>D22/12*11</f>
        <v>5727.9016666666666</v>
      </c>
      <c r="F22" s="6">
        <f t="shared" si="0"/>
        <v>-520.71833333333325</v>
      </c>
      <c r="G22" s="4">
        <f t="shared" si="1"/>
        <v>0.91666666666666663</v>
      </c>
      <c r="H22" s="42" t="s">
        <v>27</v>
      </c>
      <c r="Q22" s="14"/>
    </row>
    <row r="23" spans="1:17" x14ac:dyDescent="0.3">
      <c r="A23" s="22" t="s">
        <v>80</v>
      </c>
      <c r="B23" s="23" t="s">
        <v>5</v>
      </c>
      <c r="C23" s="20" t="s">
        <v>70</v>
      </c>
      <c r="D23" s="24">
        <v>618.61</v>
      </c>
      <c r="E23" s="7">
        <f>D23/12*11</f>
        <v>567.05916666666667</v>
      </c>
      <c r="F23" s="6">
        <f t="shared" si="0"/>
        <v>-51.550833333333344</v>
      </c>
      <c r="G23" s="4">
        <f t="shared" si="1"/>
        <v>0.91666666666666663</v>
      </c>
      <c r="H23" s="43"/>
      <c r="Q23" s="14"/>
    </row>
    <row r="24" spans="1:17" x14ac:dyDescent="0.3">
      <c r="A24" s="15">
        <v>3</v>
      </c>
      <c r="B24" s="19" t="s">
        <v>6</v>
      </c>
      <c r="C24" s="20" t="s">
        <v>70</v>
      </c>
      <c r="D24" s="21">
        <v>7180.2</v>
      </c>
      <c r="E24" s="6">
        <v>7180</v>
      </c>
      <c r="F24" s="6">
        <f t="shared" si="0"/>
        <v>-0.1999999999998181</v>
      </c>
      <c r="G24" s="4">
        <f t="shared" si="1"/>
        <v>0.99997214562268466</v>
      </c>
      <c r="H24" s="5"/>
      <c r="Q24" s="14"/>
    </row>
    <row r="25" spans="1:17" x14ac:dyDescent="0.3">
      <c r="A25" s="15">
        <v>4</v>
      </c>
      <c r="B25" s="19" t="s">
        <v>81</v>
      </c>
      <c r="C25" s="20" t="s">
        <v>70</v>
      </c>
      <c r="D25" s="21">
        <v>0</v>
      </c>
      <c r="E25" s="6">
        <v>0</v>
      </c>
      <c r="F25" s="6">
        <f t="shared" si="0"/>
        <v>0</v>
      </c>
      <c r="G25" s="4"/>
      <c r="H25" s="5"/>
      <c r="Q25" s="14"/>
    </row>
    <row r="26" spans="1:17" ht="56.25" x14ac:dyDescent="0.3">
      <c r="A26" s="22" t="s">
        <v>82</v>
      </c>
      <c r="B26" s="25" t="s">
        <v>30</v>
      </c>
      <c r="C26" s="26" t="s">
        <v>70</v>
      </c>
      <c r="D26" s="27"/>
      <c r="E26" s="7"/>
      <c r="F26" s="6"/>
      <c r="G26" s="4"/>
      <c r="H26" s="5"/>
      <c r="Q26" s="14"/>
    </row>
    <row r="27" spans="1:17" x14ac:dyDescent="0.3">
      <c r="A27" s="15">
        <v>5</v>
      </c>
      <c r="B27" s="19" t="s">
        <v>7</v>
      </c>
      <c r="C27" s="26" t="s">
        <v>70</v>
      </c>
      <c r="D27" s="28">
        <v>168.3</v>
      </c>
      <c r="E27" s="6">
        <v>0</v>
      </c>
      <c r="F27" s="6">
        <f t="shared" si="0"/>
        <v>-168.3</v>
      </c>
      <c r="G27" s="4">
        <f t="shared" si="1"/>
        <v>0</v>
      </c>
      <c r="H27" s="5"/>
      <c r="Q27" s="14"/>
    </row>
    <row r="28" spans="1:17" x14ac:dyDescent="0.3">
      <c r="A28" s="22" t="s">
        <v>83</v>
      </c>
      <c r="B28" s="25" t="s">
        <v>31</v>
      </c>
      <c r="C28" s="26" t="s">
        <v>70</v>
      </c>
      <c r="D28" s="27">
        <v>0</v>
      </c>
      <c r="E28" s="7">
        <v>0</v>
      </c>
      <c r="F28" s="6">
        <f t="shared" si="0"/>
        <v>0</v>
      </c>
      <c r="G28" s="4"/>
      <c r="H28" s="5"/>
      <c r="Q28" s="14"/>
    </row>
    <row r="29" spans="1:17" x14ac:dyDescent="0.3">
      <c r="A29" s="22" t="s">
        <v>84</v>
      </c>
      <c r="B29" s="23" t="s">
        <v>11</v>
      </c>
      <c r="C29" s="20" t="s">
        <v>70</v>
      </c>
      <c r="D29" s="24">
        <v>0</v>
      </c>
      <c r="E29" s="7">
        <v>0</v>
      </c>
      <c r="F29" s="6">
        <f t="shared" si="0"/>
        <v>0</v>
      </c>
      <c r="G29" s="4"/>
      <c r="H29" s="5"/>
      <c r="Q29" s="14"/>
    </row>
    <row r="30" spans="1:17" ht="37.5" x14ac:dyDescent="0.3">
      <c r="A30" s="22" t="s">
        <v>85</v>
      </c>
      <c r="B30" s="23" t="s">
        <v>32</v>
      </c>
      <c r="C30" s="20" t="s">
        <v>70</v>
      </c>
      <c r="D30" s="24">
        <v>168.3</v>
      </c>
      <c r="E30" s="7">
        <f>D30/12*11</f>
        <v>154.27500000000001</v>
      </c>
      <c r="F30" s="6">
        <f t="shared" si="0"/>
        <v>-14.025000000000006</v>
      </c>
      <c r="G30" s="4">
        <f t="shared" si="1"/>
        <v>0.91666666666666663</v>
      </c>
      <c r="H30" s="41" t="s">
        <v>114</v>
      </c>
      <c r="Q30" s="14"/>
    </row>
    <row r="31" spans="1:17" x14ac:dyDescent="0.3">
      <c r="A31" s="15" t="s">
        <v>86</v>
      </c>
      <c r="B31" s="19" t="s">
        <v>87</v>
      </c>
      <c r="C31" s="20" t="s">
        <v>70</v>
      </c>
      <c r="D31" s="24"/>
      <c r="E31" s="7"/>
      <c r="F31" s="6"/>
      <c r="G31" s="4"/>
      <c r="H31" s="5"/>
      <c r="Q31" s="14"/>
    </row>
    <row r="32" spans="1:17" ht="37.5" x14ac:dyDescent="0.3">
      <c r="A32" s="15">
        <v>6</v>
      </c>
      <c r="B32" s="16" t="s">
        <v>88</v>
      </c>
      <c r="C32" s="20" t="s">
        <v>70</v>
      </c>
      <c r="D32" s="21">
        <v>15417.2466</v>
      </c>
      <c r="E32" s="6">
        <v>11696.636640000002</v>
      </c>
      <c r="F32" s="6">
        <f t="shared" si="0"/>
        <v>-3720.609959999998</v>
      </c>
      <c r="G32" s="4">
        <f t="shared" si="1"/>
        <v>0.75867221582873312</v>
      </c>
      <c r="H32" s="5"/>
      <c r="Q32" s="14"/>
    </row>
    <row r="33" spans="1:17" ht="37.5" x14ac:dyDescent="0.3">
      <c r="A33" s="22" t="s">
        <v>33</v>
      </c>
      <c r="B33" s="25" t="s">
        <v>34</v>
      </c>
      <c r="C33" s="20" t="s">
        <v>70</v>
      </c>
      <c r="D33" s="24">
        <v>9654.6</v>
      </c>
      <c r="E33" s="7">
        <f>D33/12*11</f>
        <v>8850.0500000000011</v>
      </c>
      <c r="F33" s="6">
        <f t="shared" si="0"/>
        <v>-804.54999999999927</v>
      </c>
      <c r="G33" s="4">
        <f t="shared" si="1"/>
        <v>0.91666666666666674</v>
      </c>
      <c r="H33" s="42" t="s">
        <v>27</v>
      </c>
      <c r="Q33" s="14"/>
    </row>
    <row r="34" spans="1:17" x14ac:dyDescent="0.3">
      <c r="A34" s="22" t="s">
        <v>35</v>
      </c>
      <c r="B34" s="23" t="s">
        <v>5</v>
      </c>
      <c r="C34" s="20" t="s">
        <v>70</v>
      </c>
      <c r="D34" s="24">
        <v>955.81</v>
      </c>
      <c r="E34" s="7">
        <f>D34/12*11</f>
        <v>876.15916666666658</v>
      </c>
      <c r="F34" s="6">
        <f t="shared" si="0"/>
        <v>-79.650833333333367</v>
      </c>
      <c r="G34" s="4">
        <f t="shared" si="1"/>
        <v>0.91666666666666663</v>
      </c>
      <c r="H34" s="43"/>
      <c r="Q34" s="14"/>
    </row>
    <row r="35" spans="1:17" x14ac:dyDescent="0.3">
      <c r="A35" s="22" t="s">
        <v>36</v>
      </c>
      <c r="B35" s="23" t="s">
        <v>12</v>
      </c>
      <c r="C35" s="20" t="s">
        <v>70</v>
      </c>
      <c r="D35" s="24">
        <v>1372.11</v>
      </c>
      <c r="E35" s="7">
        <v>1160.6790000000001</v>
      </c>
      <c r="F35" s="6">
        <f t="shared" si="0"/>
        <v>-211.43099999999981</v>
      </c>
      <c r="G35" s="4">
        <f t="shared" si="1"/>
        <v>0.84590812689944694</v>
      </c>
      <c r="H35" s="45" t="s">
        <v>114</v>
      </c>
      <c r="Q35" s="14"/>
    </row>
    <row r="36" spans="1:17" x14ac:dyDescent="0.3">
      <c r="A36" s="22" t="s">
        <v>37</v>
      </c>
      <c r="B36" s="23" t="s">
        <v>38</v>
      </c>
      <c r="C36" s="26" t="s">
        <v>70</v>
      </c>
      <c r="D36" s="27">
        <v>215.29660000000001</v>
      </c>
      <c r="E36" s="7">
        <f>D36/12*11</f>
        <v>197.35521666666668</v>
      </c>
      <c r="F36" s="6">
        <f t="shared" si="0"/>
        <v>-17.941383333333334</v>
      </c>
      <c r="G36" s="4">
        <f t="shared" si="1"/>
        <v>0.91666666666666663</v>
      </c>
      <c r="H36" s="46"/>
      <c r="Q36" s="14"/>
    </row>
    <row r="37" spans="1:17" x14ac:dyDescent="0.3">
      <c r="A37" s="22" t="s">
        <v>39</v>
      </c>
      <c r="B37" s="23" t="s">
        <v>40</v>
      </c>
      <c r="C37" s="26" t="s">
        <v>70</v>
      </c>
      <c r="D37" s="27">
        <v>295.94000000000005</v>
      </c>
      <c r="E37" s="7">
        <f>D37/12*11</f>
        <v>271.27833333333342</v>
      </c>
      <c r="F37" s="6">
        <f t="shared" si="0"/>
        <v>-24.661666666666633</v>
      </c>
      <c r="G37" s="4">
        <f t="shared" si="1"/>
        <v>0.91666666666666674</v>
      </c>
      <c r="H37" s="46"/>
      <c r="Q37" s="14"/>
    </row>
    <row r="38" spans="1:17" x14ac:dyDescent="0.3">
      <c r="A38" s="22" t="s">
        <v>41</v>
      </c>
      <c r="B38" s="23" t="s">
        <v>42</v>
      </c>
      <c r="C38" s="20" t="s">
        <v>70</v>
      </c>
      <c r="D38" s="24">
        <v>254.5</v>
      </c>
      <c r="E38" s="7">
        <v>176.20409999999998</v>
      </c>
      <c r="F38" s="6">
        <f t="shared" si="0"/>
        <v>-78.295900000000017</v>
      </c>
      <c r="G38" s="4">
        <f t="shared" si="1"/>
        <v>0.69235402750491148</v>
      </c>
      <c r="H38" s="47"/>
      <c r="Q38" s="14"/>
    </row>
    <row r="39" spans="1:17" x14ac:dyDescent="0.3">
      <c r="A39" s="22" t="s">
        <v>43</v>
      </c>
      <c r="B39" s="23" t="s">
        <v>44</v>
      </c>
      <c r="C39" s="26" t="s">
        <v>70</v>
      </c>
      <c r="D39" s="27">
        <v>129.85000000000002</v>
      </c>
      <c r="E39" s="7">
        <v>0</v>
      </c>
      <c r="F39" s="6">
        <f t="shared" si="0"/>
        <v>-129.85000000000002</v>
      </c>
      <c r="G39" s="4">
        <f t="shared" si="1"/>
        <v>0</v>
      </c>
      <c r="H39" s="5"/>
      <c r="Q39" s="14"/>
    </row>
    <row r="40" spans="1:17" x14ac:dyDescent="0.3">
      <c r="A40" s="22" t="s">
        <v>45</v>
      </c>
      <c r="B40" s="23" t="s">
        <v>8</v>
      </c>
      <c r="C40" s="20" t="s">
        <v>70</v>
      </c>
      <c r="D40" s="24">
        <v>1477.64</v>
      </c>
      <c r="E40" s="7">
        <f>D40</f>
        <v>1477.64</v>
      </c>
      <c r="F40" s="6">
        <f t="shared" si="0"/>
        <v>0</v>
      </c>
      <c r="G40" s="4">
        <f t="shared" si="1"/>
        <v>1</v>
      </c>
      <c r="H40" s="5"/>
      <c r="Q40" s="14"/>
    </row>
    <row r="41" spans="1:17" x14ac:dyDescent="0.3">
      <c r="A41" s="22" t="s">
        <v>46</v>
      </c>
      <c r="B41" s="23" t="s">
        <v>9</v>
      </c>
      <c r="C41" s="20" t="s">
        <v>70</v>
      </c>
      <c r="D41" s="24">
        <v>200</v>
      </c>
      <c r="E41" s="7">
        <v>200</v>
      </c>
      <c r="F41" s="6">
        <f t="shared" si="0"/>
        <v>0</v>
      </c>
      <c r="G41" s="4">
        <f t="shared" si="1"/>
        <v>1</v>
      </c>
      <c r="H41" s="5"/>
      <c r="Q41" s="14"/>
    </row>
    <row r="42" spans="1:17" ht="37.5" x14ac:dyDescent="0.3">
      <c r="A42" s="22" t="s">
        <v>47</v>
      </c>
      <c r="B42" s="23" t="s">
        <v>11</v>
      </c>
      <c r="C42" s="20" t="s">
        <v>70</v>
      </c>
      <c r="D42" s="24">
        <v>80.58</v>
      </c>
      <c r="E42" s="7">
        <f>D42/12*11</f>
        <v>73.864999999999995</v>
      </c>
      <c r="F42" s="6">
        <f t="shared" si="0"/>
        <v>-6.7150000000000034</v>
      </c>
      <c r="G42" s="4">
        <f t="shared" si="1"/>
        <v>0.91666666666666663</v>
      </c>
      <c r="H42" s="41" t="s">
        <v>114</v>
      </c>
      <c r="Q42" s="14"/>
    </row>
    <row r="43" spans="1:17" x14ac:dyDescent="0.3">
      <c r="A43" s="22" t="s">
        <v>48</v>
      </c>
      <c r="B43" s="25" t="s">
        <v>49</v>
      </c>
      <c r="C43" s="20" t="s">
        <v>70</v>
      </c>
      <c r="D43" s="21">
        <v>780.92000000000007</v>
      </c>
      <c r="E43" s="6">
        <v>549.04044999999996</v>
      </c>
      <c r="F43" s="6">
        <f t="shared" si="0"/>
        <v>-231.87955000000011</v>
      </c>
      <c r="G43" s="4">
        <f t="shared" si="1"/>
        <v>0.70306875224094645</v>
      </c>
      <c r="H43" s="5"/>
      <c r="Q43" s="14"/>
    </row>
    <row r="44" spans="1:17" x14ac:dyDescent="0.3">
      <c r="A44" s="22" t="s">
        <v>89</v>
      </c>
      <c r="B44" s="23" t="s">
        <v>50</v>
      </c>
      <c r="C44" s="20" t="s">
        <v>70</v>
      </c>
      <c r="D44" s="24">
        <v>23.32</v>
      </c>
      <c r="E44" s="7">
        <v>23.286950000000001</v>
      </c>
      <c r="F44" s="6">
        <f t="shared" si="0"/>
        <v>-3.3049999999999358E-2</v>
      </c>
      <c r="G44" s="4">
        <f t="shared" si="1"/>
        <v>0.9985827615780446</v>
      </c>
      <c r="H44" s="5"/>
      <c r="Q44" s="14"/>
    </row>
    <row r="45" spans="1:17" x14ac:dyDescent="0.3">
      <c r="A45" s="22" t="s">
        <v>90</v>
      </c>
      <c r="B45" s="23" t="s">
        <v>51</v>
      </c>
      <c r="C45" s="20" t="s">
        <v>70</v>
      </c>
      <c r="D45" s="24">
        <v>98</v>
      </c>
      <c r="E45" s="7">
        <v>98</v>
      </c>
      <c r="F45" s="6">
        <f t="shared" si="0"/>
        <v>0</v>
      </c>
      <c r="G45" s="4">
        <f t="shared" si="1"/>
        <v>1</v>
      </c>
      <c r="H45" s="5"/>
      <c r="Q45" s="14"/>
    </row>
    <row r="46" spans="1:17" x14ac:dyDescent="0.3">
      <c r="A46" s="22" t="s">
        <v>91</v>
      </c>
      <c r="B46" s="23" t="s">
        <v>10</v>
      </c>
      <c r="C46" s="20" t="s">
        <v>70</v>
      </c>
      <c r="D46" s="24">
        <v>4.63</v>
      </c>
      <c r="E46" s="7">
        <v>4.6319999999999997</v>
      </c>
      <c r="F46" s="6">
        <f t="shared" si="0"/>
        <v>1.9999999999997797E-3</v>
      </c>
      <c r="G46" s="4">
        <f t="shared" si="1"/>
        <v>1.0004319654427645</v>
      </c>
      <c r="H46" s="5"/>
      <c r="Q46" s="14"/>
    </row>
    <row r="47" spans="1:17" x14ac:dyDescent="0.3">
      <c r="A47" s="22" t="s">
        <v>92</v>
      </c>
      <c r="B47" s="23" t="s">
        <v>52</v>
      </c>
      <c r="C47" s="20" t="s">
        <v>70</v>
      </c>
      <c r="D47" s="24">
        <v>169.9</v>
      </c>
      <c r="E47" s="7">
        <f>D47</f>
        <v>169.9</v>
      </c>
      <c r="F47" s="6">
        <f t="shared" si="0"/>
        <v>0</v>
      </c>
      <c r="G47" s="4">
        <f t="shared" si="1"/>
        <v>1</v>
      </c>
      <c r="H47" s="5"/>
      <c r="Q47" s="14"/>
    </row>
    <row r="48" spans="1:17" x14ac:dyDescent="0.3">
      <c r="A48" s="22" t="s">
        <v>93</v>
      </c>
      <c r="B48" s="23" t="s">
        <v>53</v>
      </c>
      <c r="C48" s="26" t="s">
        <v>70</v>
      </c>
      <c r="D48" s="27">
        <v>65.12</v>
      </c>
      <c r="E48" s="7">
        <f>D48</f>
        <v>65.12</v>
      </c>
      <c r="F48" s="6">
        <f t="shared" si="0"/>
        <v>0</v>
      </c>
      <c r="G48" s="4">
        <f t="shared" si="1"/>
        <v>1</v>
      </c>
      <c r="H48" s="5"/>
      <c r="Q48" s="14"/>
    </row>
    <row r="49" spans="1:17" x14ac:dyDescent="0.3">
      <c r="A49" s="22" t="s">
        <v>94</v>
      </c>
      <c r="B49" s="23" t="s">
        <v>54</v>
      </c>
      <c r="C49" s="26" t="s">
        <v>70</v>
      </c>
      <c r="D49" s="27">
        <v>111</v>
      </c>
      <c r="E49" s="7">
        <f>D49</f>
        <v>111</v>
      </c>
      <c r="F49" s="6">
        <f t="shared" si="0"/>
        <v>0</v>
      </c>
      <c r="G49" s="4">
        <f t="shared" si="1"/>
        <v>1</v>
      </c>
      <c r="H49" s="5"/>
      <c r="Q49" s="14"/>
    </row>
    <row r="50" spans="1:17" ht="37.5" x14ac:dyDescent="0.3">
      <c r="A50" s="22" t="s">
        <v>55</v>
      </c>
      <c r="B50" s="23" t="s">
        <v>56</v>
      </c>
      <c r="C50" s="26" t="s">
        <v>70</v>
      </c>
      <c r="D50" s="27">
        <v>308.95</v>
      </c>
      <c r="E50" s="7">
        <f>D50-40</f>
        <v>268.95</v>
      </c>
      <c r="F50" s="6">
        <f t="shared" si="0"/>
        <v>-40</v>
      </c>
      <c r="G50" s="4">
        <f t="shared" si="1"/>
        <v>0.87052921184657717</v>
      </c>
      <c r="H50" s="41" t="s">
        <v>114</v>
      </c>
      <c r="Q50" s="14"/>
    </row>
    <row r="51" spans="1:17" x14ac:dyDescent="0.3">
      <c r="A51" s="15" t="s">
        <v>95</v>
      </c>
      <c r="B51" s="16" t="s">
        <v>96</v>
      </c>
      <c r="C51" s="26" t="s">
        <v>70</v>
      </c>
      <c r="D51" s="28">
        <v>31820.3966</v>
      </c>
      <c r="E51" s="6">
        <v>22834.2215</v>
      </c>
      <c r="F51" s="6">
        <f t="shared" si="0"/>
        <v>-8986.1751000000004</v>
      </c>
      <c r="G51" s="4">
        <f t="shared" si="1"/>
        <v>0.71759701134586107</v>
      </c>
      <c r="H51" s="5"/>
      <c r="Q51" s="14"/>
    </row>
    <row r="52" spans="1:17" x14ac:dyDescent="0.3">
      <c r="A52" s="15" t="s">
        <v>97</v>
      </c>
      <c r="B52" s="19" t="s">
        <v>98</v>
      </c>
      <c r="C52" s="26" t="s">
        <v>70</v>
      </c>
      <c r="D52" s="28">
        <v>536.15339999999924</v>
      </c>
      <c r="E52" s="6">
        <v>9522.3323643199983</v>
      </c>
      <c r="F52" s="6">
        <f t="shared" si="0"/>
        <v>8986.1789643199991</v>
      </c>
      <c r="G52" s="4">
        <f t="shared" si="1"/>
        <v>17.760462517481027</v>
      </c>
      <c r="H52" s="5"/>
      <c r="Q52" s="14"/>
    </row>
    <row r="53" spans="1:17" ht="37.5" x14ac:dyDescent="0.3">
      <c r="A53" s="15" t="s">
        <v>99</v>
      </c>
      <c r="B53" s="16" t="s">
        <v>100</v>
      </c>
      <c r="C53" s="20" t="s">
        <v>70</v>
      </c>
      <c r="D53" s="24">
        <v>245531</v>
      </c>
      <c r="E53" s="7">
        <v>245531</v>
      </c>
      <c r="F53" s="6">
        <f t="shared" si="0"/>
        <v>0</v>
      </c>
      <c r="G53" s="4">
        <f t="shared" si="1"/>
        <v>1</v>
      </c>
      <c r="H53" s="5"/>
      <c r="Q53" s="14"/>
    </row>
    <row r="54" spans="1:17" x14ac:dyDescent="0.3">
      <c r="A54" s="15" t="s">
        <v>101</v>
      </c>
      <c r="B54" s="19" t="s">
        <v>13</v>
      </c>
      <c r="C54" s="20" t="s">
        <v>70</v>
      </c>
      <c r="D54" s="21">
        <v>32356.55</v>
      </c>
      <c r="E54" s="6">
        <v>32356.553864319998</v>
      </c>
      <c r="F54" s="6">
        <f t="shared" si="0"/>
        <v>3.8643199986836407E-3</v>
      </c>
      <c r="G54" s="4">
        <f t="shared" si="1"/>
        <v>1.0000001194292965</v>
      </c>
      <c r="H54" s="5"/>
      <c r="Q54" s="14"/>
    </row>
    <row r="55" spans="1:17" ht="37.5" x14ac:dyDescent="0.3">
      <c r="A55" s="15" t="s">
        <v>102</v>
      </c>
      <c r="B55" s="16" t="s">
        <v>103</v>
      </c>
      <c r="C55" s="29" t="s">
        <v>110</v>
      </c>
      <c r="D55" s="18">
        <v>69532.84</v>
      </c>
      <c r="E55" s="6">
        <v>69532.839000000007</v>
      </c>
      <c r="F55" s="6">
        <f t="shared" si="0"/>
        <v>-9.9999998928979039E-4</v>
      </c>
      <c r="G55" s="4">
        <f t="shared" si="1"/>
        <v>0.99999998561830661</v>
      </c>
      <c r="H55" s="5"/>
      <c r="Q55" s="14"/>
    </row>
    <row r="56" spans="1:17" x14ac:dyDescent="0.3">
      <c r="A56" s="61" t="s">
        <v>104</v>
      </c>
      <c r="B56" s="63" t="s">
        <v>105</v>
      </c>
      <c r="C56" s="29" t="s">
        <v>14</v>
      </c>
      <c r="D56" s="30" t="s">
        <v>106</v>
      </c>
      <c r="E56" s="7" t="s">
        <v>106</v>
      </c>
      <c r="F56" s="6"/>
      <c r="G56" s="4"/>
      <c r="H56" s="5"/>
      <c r="Q56" s="14"/>
    </row>
    <row r="57" spans="1:17" ht="22.5" x14ac:dyDescent="0.3">
      <c r="A57" s="62"/>
      <c r="B57" s="64"/>
      <c r="C57" s="29" t="s">
        <v>110</v>
      </c>
      <c r="D57" s="30" t="s">
        <v>106</v>
      </c>
      <c r="E57" s="7" t="s">
        <v>106</v>
      </c>
      <c r="F57" s="6"/>
      <c r="G57" s="4"/>
      <c r="H57" s="5"/>
      <c r="Q57" s="14"/>
    </row>
    <row r="58" spans="1:17" ht="56.25" x14ac:dyDescent="0.3">
      <c r="A58" s="31" t="s">
        <v>107</v>
      </c>
      <c r="B58" s="32" t="s">
        <v>108</v>
      </c>
      <c r="C58" s="33" t="s">
        <v>109</v>
      </c>
      <c r="D58" s="34">
        <v>0.46534205031265868</v>
      </c>
      <c r="E58" s="35">
        <v>0.46534205031265868</v>
      </c>
      <c r="F58" s="35">
        <f t="shared" si="0"/>
        <v>0</v>
      </c>
      <c r="G58" s="36">
        <f t="shared" si="1"/>
        <v>1</v>
      </c>
      <c r="H58" s="5"/>
      <c r="Q58" s="14"/>
    </row>
    <row r="60" spans="1:17" x14ac:dyDescent="0.3">
      <c r="A60" s="3" t="s">
        <v>57</v>
      </c>
      <c r="B60" s="3"/>
    </row>
    <row r="61" spans="1:17" x14ac:dyDescent="0.3">
      <c r="A61" s="49" t="s">
        <v>58</v>
      </c>
      <c r="B61" s="49"/>
      <c r="C61" s="49"/>
      <c r="D61" s="49"/>
      <c r="E61" s="49"/>
      <c r="F61" s="49"/>
      <c r="G61" s="49"/>
      <c r="H61" s="49"/>
    </row>
    <row r="62" spans="1:17" x14ac:dyDescent="0.3">
      <c r="A62" s="49" t="s">
        <v>61</v>
      </c>
      <c r="B62" s="49"/>
      <c r="C62" s="49"/>
      <c r="D62" s="49"/>
      <c r="E62" s="49"/>
      <c r="F62" s="49"/>
      <c r="G62" s="49"/>
      <c r="H62" s="49"/>
    </row>
    <row r="63" spans="1:17" x14ac:dyDescent="0.3">
      <c r="A63" s="49" t="s">
        <v>59</v>
      </c>
      <c r="B63" s="49"/>
      <c r="C63" s="49"/>
      <c r="D63" s="49"/>
      <c r="E63" s="49"/>
      <c r="F63" s="49"/>
      <c r="G63" s="49"/>
      <c r="H63" s="49"/>
    </row>
    <row r="64" spans="1:17" x14ac:dyDescent="0.3">
      <c r="A64" s="48" t="s">
        <v>60</v>
      </c>
      <c r="B64" s="48"/>
      <c r="C64" s="48"/>
      <c r="D64" s="48"/>
      <c r="E64" s="48"/>
      <c r="F64" s="48"/>
      <c r="G64" s="48"/>
      <c r="H64" s="8"/>
    </row>
    <row r="65" spans="1:8" x14ac:dyDescent="0.3">
      <c r="A65" s="8"/>
      <c r="B65" s="8"/>
      <c r="C65" s="8"/>
      <c r="D65" s="8"/>
      <c r="E65" s="8"/>
      <c r="F65" s="8"/>
      <c r="G65" s="8"/>
      <c r="H65" s="8"/>
    </row>
    <row r="66" spans="1:8" x14ac:dyDescent="0.3">
      <c r="B66" s="2" t="s">
        <v>62</v>
      </c>
      <c r="C66" s="2" t="s">
        <v>63</v>
      </c>
      <c r="D66" s="2"/>
      <c r="E66" s="2"/>
    </row>
    <row r="67" spans="1:8" x14ac:dyDescent="0.3">
      <c r="B67" s="2"/>
      <c r="C67" s="2"/>
      <c r="D67" s="2"/>
      <c r="E67" s="2"/>
    </row>
    <row r="68" spans="1:8" x14ac:dyDescent="0.3">
      <c r="B68" s="2" t="s">
        <v>65</v>
      </c>
      <c r="C68" s="2" t="s">
        <v>64</v>
      </c>
      <c r="D68" s="2"/>
      <c r="E68" s="2"/>
    </row>
  </sheetData>
  <mergeCells count="24">
    <mergeCell ref="F1:H1"/>
    <mergeCell ref="A7:H7"/>
    <mergeCell ref="A8:B8"/>
    <mergeCell ref="A9:B9"/>
    <mergeCell ref="F2:H2"/>
    <mergeCell ref="A4:H4"/>
    <mergeCell ref="A5:H5"/>
    <mergeCell ref="F11:G12"/>
    <mergeCell ref="E11:E13"/>
    <mergeCell ref="D11:D13"/>
    <mergeCell ref="C11:C13"/>
    <mergeCell ref="B11:B13"/>
    <mergeCell ref="A11:A13"/>
    <mergeCell ref="H33:H34"/>
    <mergeCell ref="A6:H6"/>
    <mergeCell ref="H35:H38"/>
    <mergeCell ref="A64:G64"/>
    <mergeCell ref="A62:H62"/>
    <mergeCell ref="A63:H63"/>
    <mergeCell ref="A61:H61"/>
    <mergeCell ref="H11:H13"/>
    <mergeCell ref="A56:A57"/>
    <mergeCell ref="B56:B57"/>
    <mergeCell ref="H22:H23"/>
  </mergeCells>
  <printOptions horizontalCentered="1"/>
  <pageMargins left="0.35433070866141736" right="0.35433070866141736" top="0.35433070866141736" bottom="0.35433070866141736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view="pageBreakPreview" zoomScale="70" zoomScaleNormal="85" zoomScaleSheetLayoutView="70" workbookViewId="0">
      <selection activeCell="O19" sqref="O19"/>
    </sheetView>
  </sheetViews>
  <sheetFormatPr defaultRowHeight="18.75" x14ac:dyDescent="0.3"/>
  <cols>
    <col min="1" max="1" width="9.140625" style="1"/>
    <col min="2" max="2" width="50.140625" style="1" customWidth="1"/>
    <col min="3" max="3" width="18.42578125" style="1" customWidth="1"/>
    <col min="4" max="4" width="22.140625" style="1" customWidth="1"/>
    <col min="5" max="5" width="22.28515625" style="1" customWidth="1"/>
    <col min="6" max="6" width="21.28515625" style="1" customWidth="1"/>
    <col min="7" max="7" width="17.85546875" style="1" customWidth="1"/>
    <col min="8" max="8" width="34" style="1" customWidth="1"/>
    <col min="9" max="16" width="9.140625" style="1"/>
    <col min="17" max="17" width="23.7109375" style="13" customWidth="1"/>
    <col min="18" max="16384" width="9.140625" style="1"/>
  </cols>
  <sheetData>
    <row r="1" spans="1:17" x14ac:dyDescent="0.3">
      <c r="F1" s="65" t="s">
        <v>21</v>
      </c>
      <c r="G1" s="65"/>
      <c r="H1" s="65"/>
    </row>
    <row r="2" spans="1:17" ht="121.5" customHeight="1" x14ac:dyDescent="0.3">
      <c r="F2" s="67" t="s">
        <v>22</v>
      </c>
      <c r="G2" s="67"/>
      <c r="H2" s="67"/>
    </row>
    <row r="3" spans="1:17" ht="19.5" customHeight="1" x14ac:dyDescent="0.3">
      <c r="F3" s="12"/>
      <c r="G3" s="12"/>
      <c r="H3" s="12"/>
    </row>
    <row r="4" spans="1:17" x14ac:dyDescent="0.3">
      <c r="A4" s="53" t="s">
        <v>25</v>
      </c>
      <c r="B4" s="53"/>
      <c r="C4" s="53"/>
      <c r="D4" s="53"/>
      <c r="E4" s="53"/>
      <c r="F4" s="53"/>
      <c r="G4" s="53"/>
      <c r="H4" s="53"/>
    </row>
    <row r="5" spans="1:17" x14ac:dyDescent="0.3">
      <c r="A5" s="44" t="s">
        <v>113</v>
      </c>
      <c r="B5" s="44"/>
      <c r="C5" s="44"/>
      <c r="D5" s="44"/>
      <c r="E5" s="44"/>
      <c r="F5" s="44"/>
      <c r="G5" s="44"/>
      <c r="H5" s="44"/>
    </row>
    <row r="6" spans="1:17" x14ac:dyDescent="0.3">
      <c r="A6" s="44" t="s">
        <v>112</v>
      </c>
      <c r="B6" s="44"/>
      <c r="C6" s="44"/>
      <c r="D6" s="44"/>
      <c r="E6" s="44"/>
      <c r="F6" s="44"/>
      <c r="G6" s="44"/>
      <c r="H6" s="44"/>
    </row>
    <row r="7" spans="1:17" x14ac:dyDescent="0.3">
      <c r="A7" s="44" t="s">
        <v>66</v>
      </c>
      <c r="B7" s="44"/>
      <c r="C7" s="44"/>
      <c r="D7" s="44"/>
      <c r="E7" s="44"/>
      <c r="F7" s="44"/>
      <c r="G7" s="44"/>
      <c r="H7" s="44"/>
    </row>
    <row r="8" spans="1:17" ht="22.5" customHeight="1" x14ac:dyDescent="0.3">
      <c r="A8" s="66" t="s">
        <v>24</v>
      </c>
      <c r="B8" s="66"/>
      <c r="C8" s="9"/>
      <c r="D8" s="9"/>
      <c r="E8" s="9"/>
      <c r="F8" s="9"/>
      <c r="G8" s="9"/>
      <c r="H8" s="9"/>
    </row>
    <row r="9" spans="1:17" ht="22.5" customHeight="1" x14ac:dyDescent="0.3">
      <c r="A9" s="66" t="s">
        <v>26</v>
      </c>
      <c r="B9" s="66"/>
      <c r="C9" s="9"/>
      <c r="D9" s="9"/>
      <c r="E9" s="9"/>
      <c r="F9" s="9"/>
      <c r="G9" s="9"/>
      <c r="H9" s="9"/>
    </row>
    <row r="11" spans="1:17" ht="15.75" customHeight="1" x14ac:dyDescent="0.3">
      <c r="A11" s="58" t="s">
        <v>0</v>
      </c>
      <c r="B11" s="58" t="s">
        <v>1</v>
      </c>
      <c r="C11" s="58" t="s">
        <v>111</v>
      </c>
      <c r="D11" s="58" t="s">
        <v>15</v>
      </c>
      <c r="E11" s="58" t="s">
        <v>16</v>
      </c>
      <c r="F11" s="54" t="s">
        <v>18</v>
      </c>
      <c r="G11" s="55"/>
      <c r="H11" s="50" t="s">
        <v>17</v>
      </c>
    </row>
    <row r="12" spans="1:17" ht="15" customHeight="1" x14ac:dyDescent="0.3">
      <c r="A12" s="59"/>
      <c r="B12" s="59"/>
      <c r="C12" s="59"/>
      <c r="D12" s="59"/>
      <c r="E12" s="59"/>
      <c r="F12" s="56"/>
      <c r="G12" s="57"/>
      <c r="H12" s="51"/>
    </row>
    <row r="13" spans="1:17" ht="37.5" x14ac:dyDescent="0.3">
      <c r="A13" s="60"/>
      <c r="B13" s="60"/>
      <c r="C13" s="60"/>
      <c r="D13" s="60"/>
      <c r="E13" s="60"/>
      <c r="F13" s="11" t="s">
        <v>20</v>
      </c>
      <c r="G13" s="10" t="s">
        <v>19</v>
      </c>
      <c r="H13" s="52"/>
      <c r="Q13" s="14">
        <v>7180200</v>
      </c>
    </row>
    <row r="14" spans="1:17" ht="37.5" x14ac:dyDescent="0.3">
      <c r="A14" s="15" t="s">
        <v>67</v>
      </c>
      <c r="B14" s="16" t="s">
        <v>68</v>
      </c>
      <c r="C14" s="17" t="s">
        <v>3</v>
      </c>
      <c r="D14" s="18">
        <v>16403.149999999998</v>
      </c>
      <c r="E14" s="6">
        <v>11137.584859999999</v>
      </c>
      <c r="F14" s="6">
        <f t="shared" ref="F14:F58" si="0">E14-D14</f>
        <v>-5265.5651399999988</v>
      </c>
      <c r="G14" s="4">
        <f t="shared" ref="G14:G58" si="1">E14/D14</f>
        <v>0.67899061216900414</v>
      </c>
      <c r="H14" s="5"/>
      <c r="Q14" s="14"/>
    </row>
    <row r="15" spans="1:17" x14ac:dyDescent="0.3">
      <c r="A15" s="15">
        <v>1</v>
      </c>
      <c r="B15" s="19" t="s">
        <v>69</v>
      </c>
      <c r="C15" s="20" t="s">
        <v>70</v>
      </c>
      <c r="D15" s="21">
        <v>2187.42</v>
      </c>
      <c r="E15" s="6">
        <v>708.54629999999997</v>
      </c>
      <c r="F15" s="6">
        <f t="shared" si="0"/>
        <v>-1478.8737000000001</v>
      </c>
      <c r="G15" s="4">
        <f t="shared" si="1"/>
        <v>0.32391872617055706</v>
      </c>
      <c r="H15" s="5"/>
      <c r="Q15" s="14"/>
    </row>
    <row r="16" spans="1:17" x14ac:dyDescent="0.3">
      <c r="A16" s="22" t="s">
        <v>71</v>
      </c>
      <c r="B16" s="23" t="s">
        <v>2</v>
      </c>
      <c r="C16" s="20" t="s">
        <v>70</v>
      </c>
      <c r="D16" s="24">
        <v>0</v>
      </c>
      <c r="E16" s="7">
        <v>0</v>
      </c>
      <c r="F16" s="6">
        <f t="shared" si="0"/>
        <v>0</v>
      </c>
      <c r="G16" s="4"/>
      <c r="H16" s="5"/>
      <c r="Q16" s="14"/>
    </row>
    <row r="17" spans="1:17" x14ac:dyDescent="0.3">
      <c r="A17" s="22" t="s">
        <v>72</v>
      </c>
      <c r="B17" s="23" t="s">
        <v>73</v>
      </c>
      <c r="C17" s="20" t="s">
        <v>70</v>
      </c>
      <c r="D17" s="24">
        <v>0</v>
      </c>
      <c r="E17" s="7">
        <v>0</v>
      </c>
      <c r="F17" s="6">
        <f t="shared" si="0"/>
        <v>0</v>
      </c>
      <c r="G17" s="4"/>
      <c r="H17" s="5"/>
      <c r="Q17" s="14"/>
    </row>
    <row r="18" spans="1:17" s="3" customFormat="1" ht="34.5" customHeight="1" x14ac:dyDescent="0.3">
      <c r="A18" s="22" t="s">
        <v>74</v>
      </c>
      <c r="B18" s="23" t="s">
        <v>4</v>
      </c>
      <c r="C18" s="37" t="s">
        <v>70</v>
      </c>
      <c r="D18" s="38">
        <v>878.32</v>
      </c>
      <c r="E18" s="39">
        <f>D18/12*11</f>
        <v>805.12666666666678</v>
      </c>
      <c r="F18" s="35">
        <f t="shared" si="0"/>
        <v>-73.193333333333271</v>
      </c>
      <c r="G18" s="36">
        <f t="shared" si="1"/>
        <v>0.91666666666666674</v>
      </c>
      <c r="H18" s="41" t="s">
        <v>114</v>
      </c>
      <c r="Q18" s="40"/>
    </row>
    <row r="19" spans="1:17" x14ac:dyDescent="0.3">
      <c r="A19" s="22" t="s">
        <v>75</v>
      </c>
      <c r="B19" s="23" t="s">
        <v>28</v>
      </c>
      <c r="C19" s="20" t="s">
        <v>70</v>
      </c>
      <c r="D19" s="24">
        <v>0</v>
      </c>
      <c r="E19" s="7">
        <v>0</v>
      </c>
      <c r="F19" s="6">
        <f t="shared" si="0"/>
        <v>0</v>
      </c>
      <c r="G19" s="4"/>
      <c r="H19" s="5"/>
      <c r="Q19" s="14"/>
    </row>
    <row r="20" spans="1:17" ht="37.5" x14ac:dyDescent="0.3">
      <c r="A20" s="22" t="s">
        <v>76</v>
      </c>
      <c r="B20" s="23" t="s">
        <v>29</v>
      </c>
      <c r="C20" s="20" t="s">
        <v>70</v>
      </c>
      <c r="D20" s="24">
        <v>1309.1000000000001</v>
      </c>
      <c r="E20" s="7">
        <f>D20/12*11</f>
        <v>1200.0083333333334</v>
      </c>
      <c r="F20" s="6">
        <f t="shared" si="0"/>
        <v>-109.0916666666667</v>
      </c>
      <c r="G20" s="4">
        <f t="shared" si="1"/>
        <v>0.91666666666666663</v>
      </c>
      <c r="H20" s="41" t="s">
        <v>114</v>
      </c>
      <c r="Q20" s="14"/>
    </row>
    <row r="21" spans="1:17" x14ac:dyDescent="0.3">
      <c r="A21" s="15">
        <v>2</v>
      </c>
      <c r="B21" s="16" t="s">
        <v>77</v>
      </c>
      <c r="C21" s="20" t="s">
        <v>70</v>
      </c>
      <c r="D21" s="21">
        <v>6867.23</v>
      </c>
      <c r="E21" s="6">
        <v>3248.8385600000001</v>
      </c>
      <c r="F21" s="6">
        <f t="shared" si="0"/>
        <v>-3618.3914399999994</v>
      </c>
      <c r="G21" s="4">
        <f t="shared" si="1"/>
        <v>0.47309301712626495</v>
      </c>
      <c r="H21" s="5"/>
      <c r="Q21" s="14"/>
    </row>
    <row r="22" spans="1:17" ht="37.5" x14ac:dyDescent="0.3">
      <c r="A22" s="22" t="s">
        <v>78</v>
      </c>
      <c r="B22" s="25" t="s">
        <v>79</v>
      </c>
      <c r="C22" s="20" t="s">
        <v>70</v>
      </c>
      <c r="D22" s="24">
        <v>6248.62</v>
      </c>
      <c r="E22" s="7">
        <f>D22/12*11</f>
        <v>5727.9016666666666</v>
      </c>
      <c r="F22" s="6">
        <f t="shared" si="0"/>
        <v>-520.71833333333325</v>
      </c>
      <c r="G22" s="4">
        <f t="shared" si="1"/>
        <v>0.91666666666666663</v>
      </c>
      <c r="H22" s="42" t="s">
        <v>27</v>
      </c>
      <c r="Q22" s="14"/>
    </row>
    <row r="23" spans="1:17" x14ac:dyDescent="0.3">
      <c r="A23" s="22" t="s">
        <v>80</v>
      </c>
      <c r="B23" s="23" t="s">
        <v>5</v>
      </c>
      <c r="C23" s="20" t="s">
        <v>70</v>
      </c>
      <c r="D23" s="24">
        <v>618.61</v>
      </c>
      <c r="E23" s="7">
        <f>D23/12*11</f>
        <v>567.05916666666667</v>
      </c>
      <c r="F23" s="6">
        <f t="shared" si="0"/>
        <v>-51.550833333333344</v>
      </c>
      <c r="G23" s="4">
        <f t="shared" si="1"/>
        <v>0.91666666666666663</v>
      </c>
      <c r="H23" s="43"/>
      <c r="Q23" s="14"/>
    </row>
    <row r="24" spans="1:17" x14ac:dyDescent="0.3">
      <c r="A24" s="15">
        <v>3</v>
      </c>
      <c r="B24" s="19" t="s">
        <v>6</v>
      </c>
      <c r="C24" s="20" t="s">
        <v>70</v>
      </c>
      <c r="D24" s="21">
        <v>7180.2</v>
      </c>
      <c r="E24" s="6">
        <v>7180</v>
      </c>
      <c r="F24" s="6">
        <f t="shared" si="0"/>
        <v>-0.1999999999998181</v>
      </c>
      <c r="G24" s="4">
        <f t="shared" si="1"/>
        <v>0.99997214562268466</v>
      </c>
      <c r="H24" s="5"/>
      <c r="Q24" s="14"/>
    </row>
    <row r="25" spans="1:17" x14ac:dyDescent="0.3">
      <c r="A25" s="15">
        <v>4</v>
      </c>
      <c r="B25" s="19" t="s">
        <v>81</v>
      </c>
      <c r="C25" s="20" t="s">
        <v>70</v>
      </c>
      <c r="D25" s="21">
        <v>0</v>
      </c>
      <c r="E25" s="6">
        <v>0</v>
      </c>
      <c r="F25" s="6">
        <f t="shared" si="0"/>
        <v>0</v>
      </c>
      <c r="G25" s="4"/>
      <c r="H25" s="5"/>
      <c r="Q25" s="14"/>
    </row>
    <row r="26" spans="1:17" ht="56.25" x14ac:dyDescent="0.3">
      <c r="A26" s="22" t="s">
        <v>82</v>
      </c>
      <c r="B26" s="25" t="s">
        <v>30</v>
      </c>
      <c r="C26" s="26" t="s">
        <v>70</v>
      </c>
      <c r="D26" s="27"/>
      <c r="E26" s="7"/>
      <c r="F26" s="6"/>
      <c r="G26" s="4"/>
      <c r="H26" s="5"/>
      <c r="Q26" s="14"/>
    </row>
    <row r="27" spans="1:17" x14ac:dyDescent="0.3">
      <c r="A27" s="15">
        <v>5</v>
      </c>
      <c r="B27" s="19" t="s">
        <v>7</v>
      </c>
      <c r="C27" s="26" t="s">
        <v>70</v>
      </c>
      <c r="D27" s="28">
        <v>168.3</v>
      </c>
      <c r="E27" s="6">
        <v>0</v>
      </c>
      <c r="F27" s="6">
        <f t="shared" si="0"/>
        <v>-168.3</v>
      </c>
      <c r="G27" s="4">
        <f t="shared" si="1"/>
        <v>0</v>
      </c>
      <c r="H27" s="5"/>
      <c r="Q27" s="14"/>
    </row>
    <row r="28" spans="1:17" x14ac:dyDescent="0.3">
      <c r="A28" s="22" t="s">
        <v>83</v>
      </c>
      <c r="B28" s="25" t="s">
        <v>31</v>
      </c>
      <c r="C28" s="26" t="s">
        <v>70</v>
      </c>
      <c r="D28" s="27">
        <v>0</v>
      </c>
      <c r="E28" s="7">
        <v>0</v>
      </c>
      <c r="F28" s="6">
        <f t="shared" si="0"/>
        <v>0</v>
      </c>
      <c r="G28" s="4"/>
      <c r="H28" s="5"/>
      <c r="Q28" s="14"/>
    </row>
    <row r="29" spans="1:17" x14ac:dyDescent="0.3">
      <c r="A29" s="22" t="s">
        <v>84</v>
      </c>
      <c r="B29" s="23" t="s">
        <v>11</v>
      </c>
      <c r="C29" s="20" t="s">
        <v>70</v>
      </c>
      <c r="D29" s="24">
        <v>0</v>
      </c>
      <c r="E29" s="7">
        <v>0</v>
      </c>
      <c r="F29" s="6">
        <f t="shared" si="0"/>
        <v>0</v>
      </c>
      <c r="G29" s="4"/>
      <c r="H29" s="5"/>
      <c r="Q29" s="14"/>
    </row>
    <row r="30" spans="1:17" ht="37.5" x14ac:dyDescent="0.3">
      <c r="A30" s="22" t="s">
        <v>85</v>
      </c>
      <c r="B30" s="23" t="s">
        <v>32</v>
      </c>
      <c r="C30" s="20" t="s">
        <v>70</v>
      </c>
      <c r="D30" s="24">
        <v>168.3</v>
      </c>
      <c r="E30" s="7">
        <f>D30/12*11</f>
        <v>154.27500000000001</v>
      </c>
      <c r="F30" s="6">
        <f t="shared" si="0"/>
        <v>-14.025000000000006</v>
      </c>
      <c r="G30" s="4">
        <f t="shared" si="1"/>
        <v>0.91666666666666663</v>
      </c>
      <c r="H30" s="41" t="s">
        <v>114</v>
      </c>
      <c r="Q30" s="14"/>
    </row>
    <row r="31" spans="1:17" x14ac:dyDescent="0.3">
      <c r="A31" s="15" t="s">
        <v>86</v>
      </c>
      <c r="B31" s="19" t="s">
        <v>87</v>
      </c>
      <c r="C31" s="20" t="s">
        <v>70</v>
      </c>
      <c r="D31" s="24"/>
      <c r="E31" s="7"/>
      <c r="F31" s="6"/>
      <c r="G31" s="4"/>
      <c r="H31" s="5"/>
      <c r="Q31" s="14"/>
    </row>
    <row r="32" spans="1:17" ht="37.5" x14ac:dyDescent="0.3">
      <c r="A32" s="15">
        <v>6</v>
      </c>
      <c r="B32" s="16" t="s">
        <v>88</v>
      </c>
      <c r="C32" s="20" t="s">
        <v>70</v>
      </c>
      <c r="D32" s="21">
        <v>15417.2466</v>
      </c>
      <c r="E32" s="6">
        <v>11696.636640000002</v>
      </c>
      <c r="F32" s="6">
        <f t="shared" si="0"/>
        <v>-3720.609959999998</v>
      </c>
      <c r="G32" s="4">
        <f t="shared" si="1"/>
        <v>0.75867221582873312</v>
      </c>
      <c r="H32" s="5"/>
      <c r="Q32" s="14"/>
    </row>
    <row r="33" spans="1:17" ht="37.5" x14ac:dyDescent="0.3">
      <c r="A33" s="22" t="s">
        <v>33</v>
      </c>
      <c r="B33" s="25" t="s">
        <v>34</v>
      </c>
      <c r="C33" s="20" t="s">
        <v>70</v>
      </c>
      <c r="D33" s="24">
        <v>9654.6</v>
      </c>
      <c r="E33" s="7">
        <f>D33/12*11</f>
        <v>8850.0500000000011</v>
      </c>
      <c r="F33" s="6">
        <f t="shared" si="0"/>
        <v>-804.54999999999927</v>
      </c>
      <c r="G33" s="4">
        <f t="shared" si="1"/>
        <v>0.91666666666666674</v>
      </c>
      <c r="H33" s="42" t="s">
        <v>27</v>
      </c>
      <c r="Q33" s="14"/>
    </row>
    <row r="34" spans="1:17" x14ac:dyDescent="0.3">
      <c r="A34" s="22" t="s">
        <v>35</v>
      </c>
      <c r="B34" s="23" t="s">
        <v>5</v>
      </c>
      <c r="C34" s="20" t="s">
        <v>70</v>
      </c>
      <c r="D34" s="24">
        <v>955.81</v>
      </c>
      <c r="E34" s="7">
        <f>D34/12*11</f>
        <v>876.15916666666658</v>
      </c>
      <c r="F34" s="6">
        <f t="shared" si="0"/>
        <v>-79.650833333333367</v>
      </c>
      <c r="G34" s="4">
        <f t="shared" si="1"/>
        <v>0.91666666666666663</v>
      </c>
      <c r="H34" s="43"/>
      <c r="Q34" s="14"/>
    </row>
    <row r="35" spans="1:17" x14ac:dyDescent="0.3">
      <c r="A35" s="22" t="s">
        <v>36</v>
      </c>
      <c r="B35" s="23" t="s">
        <v>12</v>
      </c>
      <c r="C35" s="20" t="s">
        <v>70</v>
      </c>
      <c r="D35" s="24">
        <v>1372.11</v>
      </c>
      <c r="E35" s="7">
        <v>1160.6790000000001</v>
      </c>
      <c r="F35" s="6">
        <f t="shared" si="0"/>
        <v>-211.43099999999981</v>
      </c>
      <c r="G35" s="4">
        <f t="shared" si="1"/>
        <v>0.84590812689944694</v>
      </c>
      <c r="H35" s="45" t="s">
        <v>114</v>
      </c>
      <c r="Q35" s="14"/>
    </row>
    <row r="36" spans="1:17" x14ac:dyDescent="0.3">
      <c r="A36" s="22" t="s">
        <v>37</v>
      </c>
      <c r="B36" s="23" t="s">
        <v>38</v>
      </c>
      <c r="C36" s="26" t="s">
        <v>70</v>
      </c>
      <c r="D36" s="27">
        <v>215.29660000000001</v>
      </c>
      <c r="E36" s="7">
        <f>D36/12*11</f>
        <v>197.35521666666668</v>
      </c>
      <c r="F36" s="6">
        <f t="shared" si="0"/>
        <v>-17.941383333333334</v>
      </c>
      <c r="G36" s="4">
        <f t="shared" si="1"/>
        <v>0.91666666666666663</v>
      </c>
      <c r="H36" s="46"/>
      <c r="Q36" s="14"/>
    </row>
    <row r="37" spans="1:17" x14ac:dyDescent="0.3">
      <c r="A37" s="22" t="s">
        <v>39</v>
      </c>
      <c r="B37" s="23" t="s">
        <v>40</v>
      </c>
      <c r="C37" s="26" t="s">
        <v>70</v>
      </c>
      <c r="D37" s="27">
        <v>295.94000000000005</v>
      </c>
      <c r="E37" s="7">
        <f>D37/12*11</f>
        <v>271.27833333333342</v>
      </c>
      <c r="F37" s="6">
        <f t="shared" si="0"/>
        <v>-24.661666666666633</v>
      </c>
      <c r="G37" s="4">
        <f t="shared" si="1"/>
        <v>0.91666666666666674</v>
      </c>
      <c r="H37" s="46"/>
      <c r="Q37" s="14"/>
    </row>
    <row r="38" spans="1:17" x14ac:dyDescent="0.3">
      <c r="A38" s="22" t="s">
        <v>41</v>
      </c>
      <c r="B38" s="23" t="s">
        <v>42</v>
      </c>
      <c r="C38" s="20" t="s">
        <v>70</v>
      </c>
      <c r="D38" s="24">
        <v>254.5</v>
      </c>
      <c r="E38" s="7">
        <v>176.20409999999998</v>
      </c>
      <c r="F38" s="6">
        <f t="shared" si="0"/>
        <v>-78.295900000000017</v>
      </c>
      <c r="G38" s="4">
        <f t="shared" si="1"/>
        <v>0.69235402750491148</v>
      </c>
      <c r="H38" s="47"/>
      <c r="Q38" s="14"/>
    </row>
    <row r="39" spans="1:17" x14ac:dyDescent="0.3">
      <c r="A39" s="22" t="s">
        <v>43</v>
      </c>
      <c r="B39" s="23" t="s">
        <v>44</v>
      </c>
      <c r="C39" s="26" t="s">
        <v>70</v>
      </c>
      <c r="D39" s="27">
        <v>129.85000000000002</v>
      </c>
      <c r="E39" s="7">
        <v>0</v>
      </c>
      <c r="F39" s="6">
        <f t="shared" si="0"/>
        <v>-129.85000000000002</v>
      </c>
      <c r="G39" s="4">
        <f t="shared" si="1"/>
        <v>0</v>
      </c>
      <c r="H39" s="5"/>
      <c r="Q39" s="14"/>
    </row>
    <row r="40" spans="1:17" x14ac:dyDescent="0.3">
      <c r="A40" s="22" t="s">
        <v>45</v>
      </c>
      <c r="B40" s="23" t="s">
        <v>8</v>
      </c>
      <c r="C40" s="20" t="s">
        <v>70</v>
      </c>
      <c r="D40" s="24">
        <v>1477.64</v>
      </c>
      <c r="E40" s="7">
        <f>D40</f>
        <v>1477.64</v>
      </c>
      <c r="F40" s="6">
        <f t="shared" si="0"/>
        <v>0</v>
      </c>
      <c r="G40" s="4">
        <f t="shared" si="1"/>
        <v>1</v>
      </c>
      <c r="H40" s="5"/>
      <c r="Q40" s="14"/>
    </row>
    <row r="41" spans="1:17" x14ac:dyDescent="0.3">
      <c r="A41" s="22" t="s">
        <v>46</v>
      </c>
      <c r="B41" s="23" t="s">
        <v>9</v>
      </c>
      <c r="C41" s="20" t="s">
        <v>70</v>
      </c>
      <c r="D41" s="24">
        <v>200</v>
      </c>
      <c r="E41" s="7">
        <v>200</v>
      </c>
      <c r="F41" s="6">
        <f t="shared" si="0"/>
        <v>0</v>
      </c>
      <c r="G41" s="4">
        <f t="shared" si="1"/>
        <v>1</v>
      </c>
      <c r="H41" s="5"/>
      <c r="Q41" s="14"/>
    </row>
    <row r="42" spans="1:17" ht="37.5" x14ac:dyDescent="0.3">
      <c r="A42" s="22" t="s">
        <v>47</v>
      </c>
      <c r="B42" s="23" t="s">
        <v>11</v>
      </c>
      <c r="C42" s="20" t="s">
        <v>70</v>
      </c>
      <c r="D42" s="24">
        <v>80.58</v>
      </c>
      <c r="E42" s="7">
        <f>D42/12*11</f>
        <v>73.864999999999995</v>
      </c>
      <c r="F42" s="6">
        <f t="shared" si="0"/>
        <v>-6.7150000000000034</v>
      </c>
      <c r="G42" s="4">
        <f t="shared" si="1"/>
        <v>0.91666666666666663</v>
      </c>
      <c r="H42" s="41" t="s">
        <v>114</v>
      </c>
      <c r="Q42" s="14"/>
    </row>
    <row r="43" spans="1:17" x14ac:dyDescent="0.3">
      <c r="A43" s="22" t="s">
        <v>48</v>
      </c>
      <c r="B43" s="25" t="s">
        <v>49</v>
      </c>
      <c r="C43" s="20" t="s">
        <v>70</v>
      </c>
      <c r="D43" s="21">
        <v>780.92000000000007</v>
      </c>
      <c r="E43" s="6">
        <v>549.04044999999996</v>
      </c>
      <c r="F43" s="6">
        <f t="shared" si="0"/>
        <v>-231.87955000000011</v>
      </c>
      <c r="G43" s="4">
        <f t="shared" si="1"/>
        <v>0.70306875224094645</v>
      </c>
      <c r="H43" s="5"/>
      <c r="Q43" s="14"/>
    </row>
    <row r="44" spans="1:17" x14ac:dyDescent="0.3">
      <c r="A44" s="22" t="s">
        <v>89</v>
      </c>
      <c r="B44" s="23" t="s">
        <v>50</v>
      </c>
      <c r="C44" s="20" t="s">
        <v>70</v>
      </c>
      <c r="D44" s="24">
        <v>23.32</v>
      </c>
      <c r="E44" s="7">
        <v>23.286950000000001</v>
      </c>
      <c r="F44" s="6">
        <f t="shared" si="0"/>
        <v>-3.3049999999999358E-2</v>
      </c>
      <c r="G44" s="4">
        <f t="shared" si="1"/>
        <v>0.9985827615780446</v>
      </c>
      <c r="H44" s="5"/>
      <c r="Q44" s="14"/>
    </row>
    <row r="45" spans="1:17" x14ac:dyDescent="0.3">
      <c r="A45" s="22" t="s">
        <v>90</v>
      </c>
      <c r="B45" s="23" t="s">
        <v>51</v>
      </c>
      <c r="C45" s="20" t="s">
        <v>70</v>
      </c>
      <c r="D45" s="24">
        <v>98</v>
      </c>
      <c r="E45" s="7">
        <v>98</v>
      </c>
      <c r="F45" s="6">
        <f t="shared" si="0"/>
        <v>0</v>
      </c>
      <c r="G45" s="4">
        <f t="shared" si="1"/>
        <v>1</v>
      </c>
      <c r="H45" s="5"/>
      <c r="Q45" s="14"/>
    </row>
    <row r="46" spans="1:17" x14ac:dyDescent="0.3">
      <c r="A46" s="22" t="s">
        <v>91</v>
      </c>
      <c r="B46" s="23" t="s">
        <v>10</v>
      </c>
      <c r="C46" s="20" t="s">
        <v>70</v>
      </c>
      <c r="D46" s="24">
        <v>4.63</v>
      </c>
      <c r="E46" s="7">
        <v>4.6319999999999997</v>
      </c>
      <c r="F46" s="6">
        <f t="shared" si="0"/>
        <v>1.9999999999997797E-3</v>
      </c>
      <c r="G46" s="4">
        <f t="shared" si="1"/>
        <v>1.0004319654427645</v>
      </c>
      <c r="H46" s="5"/>
      <c r="Q46" s="14"/>
    </row>
    <row r="47" spans="1:17" x14ac:dyDescent="0.3">
      <c r="A47" s="22" t="s">
        <v>92</v>
      </c>
      <c r="B47" s="23" t="s">
        <v>52</v>
      </c>
      <c r="C47" s="20" t="s">
        <v>70</v>
      </c>
      <c r="D47" s="24">
        <v>169.9</v>
      </c>
      <c r="E47" s="7">
        <f>D47</f>
        <v>169.9</v>
      </c>
      <c r="F47" s="6">
        <f t="shared" si="0"/>
        <v>0</v>
      </c>
      <c r="G47" s="4">
        <f t="shared" si="1"/>
        <v>1</v>
      </c>
      <c r="H47" s="5"/>
      <c r="Q47" s="14"/>
    </row>
    <row r="48" spans="1:17" x14ac:dyDescent="0.3">
      <c r="A48" s="22" t="s">
        <v>93</v>
      </c>
      <c r="B48" s="23" t="s">
        <v>53</v>
      </c>
      <c r="C48" s="26" t="s">
        <v>70</v>
      </c>
      <c r="D48" s="27">
        <v>65.12</v>
      </c>
      <c r="E48" s="7">
        <f>D48</f>
        <v>65.12</v>
      </c>
      <c r="F48" s="6">
        <f t="shared" si="0"/>
        <v>0</v>
      </c>
      <c r="G48" s="4">
        <f t="shared" si="1"/>
        <v>1</v>
      </c>
      <c r="H48" s="5"/>
      <c r="Q48" s="14"/>
    </row>
    <row r="49" spans="1:17" x14ac:dyDescent="0.3">
      <c r="A49" s="22" t="s">
        <v>94</v>
      </c>
      <c r="B49" s="23" t="s">
        <v>54</v>
      </c>
      <c r="C49" s="26" t="s">
        <v>70</v>
      </c>
      <c r="D49" s="27">
        <v>111</v>
      </c>
      <c r="E49" s="7">
        <f>D49</f>
        <v>111</v>
      </c>
      <c r="F49" s="6">
        <f t="shared" si="0"/>
        <v>0</v>
      </c>
      <c r="G49" s="4">
        <f t="shared" si="1"/>
        <v>1</v>
      </c>
      <c r="H49" s="5"/>
      <c r="Q49" s="14"/>
    </row>
    <row r="50" spans="1:17" ht="37.5" x14ac:dyDescent="0.3">
      <c r="A50" s="22" t="s">
        <v>55</v>
      </c>
      <c r="B50" s="23" t="s">
        <v>56</v>
      </c>
      <c r="C50" s="26" t="s">
        <v>70</v>
      </c>
      <c r="D50" s="27">
        <v>308.95</v>
      </c>
      <c r="E50" s="7">
        <f>D50-40</f>
        <v>268.95</v>
      </c>
      <c r="F50" s="6">
        <f t="shared" si="0"/>
        <v>-40</v>
      </c>
      <c r="G50" s="4">
        <f t="shared" si="1"/>
        <v>0.87052921184657717</v>
      </c>
      <c r="H50" s="41" t="s">
        <v>114</v>
      </c>
      <c r="Q50" s="14"/>
    </row>
    <row r="51" spans="1:17" x14ac:dyDescent="0.3">
      <c r="A51" s="15" t="s">
        <v>95</v>
      </c>
      <c r="B51" s="16" t="s">
        <v>96</v>
      </c>
      <c r="C51" s="26" t="s">
        <v>70</v>
      </c>
      <c r="D51" s="28">
        <v>31820.3966</v>
      </c>
      <c r="E51" s="6">
        <v>22834.2215</v>
      </c>
      <c r="F51" s="6">
        <f t="shared" si="0"/>
        <v>-8986.1751000000004</v>
      </c>
      <c r="G51" s="4">
        <f t="shared" si="1"/>
        <v>0.71759701134586107</v>
      </c>
      <c r="H51" s="5"/>
      <c r="Q51" s="14"/>
    </row>
    <row r="52" spans="1:17" x14ac:dyDescent="0.3">
      <c r="A52" s="15" t="s">
        <v>97</v>
      </c>
      <c r="B52" s="19" t="s">
        <v>98</v>
      </c>
      <c r="C52" s="26" t="s">
        <v>70</v>
      </c>
      <c r="D52" s="28">
        <v>536.15339999999924</v>
      </c>
      <c r="E52" s="6">
        <v>9522.3323643199983</v>
      </c>
      <c r="F52" s="6">
        <f t="shared" si="0"/>
        <v>8986.1789643199991</v>
      </c>
      <c r="G52" s="4">
        <f t="shared" si="1"/>
        <v>17.760462517481027</v>
      </c>
      <c r="H52" s="5"/>
      <c r="Q52" s="14"/>
    </row>
    <row r="53" spans="1:17" ht="37.5" x14ac:dyDescent="0.3">
      <c r="A53" s="15" t="s">
        <v>99</v>
      </c>
      <c r="B53" s="16" t="s">
        <v>100</v>
      </c>
      <c r="C53" s="20" t="s">
        <v>70</v>
      </c>
      <c r="D53" s="24">
        <v>245531</v>
      </c>
      <c r="E53" s="7">
        <v>245531</v>
      </c>
      <c r="F53" s="6">
        <f t="shared" si="0"/>
        <v>0</v>
      </c>
      <c r="G53" s="4">
        <f t="shared" si="1"/>
        <v>1</v>
      </c>
      <c r="H53" s="5"/>
      <c r="Q53" s="14"/>
    </row>
    <row r="54" spans="1:17" x14ac:dyDescent="0.3">
      <c r="A54" s="15" t="s">
        <v>101</v>
      </c>
      <c r="B54" s="19" t="s">
        <v>13</v>
      </c>
      <c r="C54" s="20" t="s">
        <v>70</v>
      </c>
      <c r="D54" s="21">
        <v>32356.55</v>
      </c>
      <c r="E54" s="6">
        <v>32356.553864319998</v>
      </c>
      <c r="F54" s="6">
        <f t="shared" si="0"/>
        <v>3.8643199986836407E-3</v>
      </c>
      <c r="G54" s="4">
        <f t="shared" si="1"/>
        <v>1.0000001194292965</v>
      </c>
      <c r="H54" s="5"/>
      <c r="Q54" s="14"/>
    </row>
    <row r="55" spans="1:17" ht="37.5" x14ac:dyDescent="0.3">
      <c r="A55" s="15" t="s">
        <v>102</v>
      </c>
      <c r="B55" s="16" t="s">
        <v>103</v>
      </c>
      <c r="C55" s="29" t="s">
        <v>110</v>
      </c>
      <c r="D55" s="18">
        <v>69532.84</v>
      </c>
      <c r="E55" s="6">
        <v>69532.839000000007</v>
      </c>
      <c r="F55" s="6">
        <f t="shared" si="0"/>
        <v>-9.9999998928979039E-4</v>
      </c>
      <c r="G55" s="4">
        <f t="shared" si="1"/>
        <v>0.99999998561830661</v>
      </c>
      <c r="H55" s="5"/>
      <c r="Q55" s="14"/>
    </row>
    <row r="56" spans="1:17" x14ac:dyDescent="0.3">
      <c r="A56" s="61" t="s">
        <v>104</v>
      </c>
      <c r="B56" s="63" t="s">
        <v>105</v>
      </c>
      <c r="C56" s="29" t="s">
        <v>14</v>
      </c>
      <c r="D56" s="30" t="s">
        <v>106</v>
      </c>
      <c r="E56" s="7" t="s">
        <v>106</v>
      </c>
      <c r="F56" s="6"/>
      <c r="G56" s="4"/>
      <c r="H56" s="5"/>
      <c r="Q56" s="14"/>
    </row>
    <row r="57" spans="1:17" ht="22.5" x14ac:dyDescent="0.3">
      <c r="A57" s="62"/>
      <c r="B57" s="64"/>
      <c r="C57" s="29" t="s">
        <v>110</v>
      </c>
      <c r="D57" s="30" t="s">
        <v>106</v>
      </c>
      <c r="E57" s="7" t="s">
        <v>106</v>
      </c>
      <c r="F57" s="6"/>
      <c r="G57" s="4"/>
      <c r="H57" s="5"/>
      <c r="Q57" s="14"/>
    </row>
    <row r="58" spans="1:17" ht="56.25" x14ac:dyDescent="0.3">
      <c r="A58" s="31" t="s">
        <v>107</v>
      </c>
      <c r="B58" s="32" t="s">
        <v>108</v>
      </c>
      <c r="C58" s="33" t="s">
        <v>109</v>
      </c>
      <c r="D58" s="34">
        <v>0.46534205031265868</v>
      </c>
      <c r="E58" s="35">
        <v>0.46534205031265868</v>
      </c>
      <c r="F58" s="35">
        <f t="shared" si="0"/>
        <v>0</v>
      </c>
      <c r="G58" s="36">
        <f t="shared" si="1"/>
        <v>1</v>
      </c>
      <c r="H58" s="5"/>
      <c r="Q58" s="14"/>
    </row>
    <row r="60" spans="1:17" x14ac:dyDescent="0.3">
      <c r="A60" s="3" t="s">
        <v>57</v>
      </c>
      <c r="B60" s="3"/>
    </row>
    <row r="61" spans="1:17" x14ac:dyDescent="0.3">
      <c r="A61" s="49" t="s">
        <v>58</v>
      </c>
      <c r="B61" s="49"/>
      <c r="C61" s="49"/>
      <c r="D61" s="49"/>
      <c r="E61" s="49"/>
      <c r="F61" s="49"/>
      <c r="G61" s="49"/>
      <c r="H61" s="49"/>
    </row>
    <row r="62" spans="1:17" x14ac:dyDescent="0.3">
      <c r="A62" s="49" t="s">
        <v>61</v>
      </c>
      <c r="B62" s="49"/>
      <c r="C62" s="49"/>
      <c r="D62" s="49"/>
      <c r="E62" s="49"/>
      <c r="F62" s="49"/>
      <c r="G62" s="49"/>
      <c r="H62" s="49"/>
    </row>
    <row r="63" spans="1:17" x14ac:dyDescent="0.3">
      <c r="A63" s="49" t="s">
        <v>59</v>
      </c>
      <c r="B63" s="49"/>
      <c r="C63" s="49"/>
      <c r="D63" s="49"/>
      <c r="E63" s="49"/>
      <c r="F63" s="49"/>
      <c r="G63" s="49"/>
      <c r="H63" s="49"/>
    </row>
    <row r="64" spans="1:17" x14ac:dyDescent="0.3">
      <c r="A64" s="48" t="s">
        <v>60</v>
      </c>
      <c r="B64" s="48"/>
      <c r="C64" s="48"/>
      <c r="D64" s="48"/>
      <c r="E64" s="48"/>
      <c r="F64" s="48"/>
      <c r="G64" s="48"/>
      <c r="H64" s="8"/>
    </row>
    <row r="65" spans="1:8" x14ac:dyDescent="0.3">
      <c r="A65" s="8"/>
      <c r="B65" s="8"/>
      <c r="C65" s="8"/>
      <c r="D65" s="8"/>
      <c r="E65" s="8"/>
      <c r="F65" s="8"/>
      <c r="G65" s="8"/>
      <c r="H65" s="8"/>
    </row>
    <row r="66" spans="1:8" x14ac:dyDescent="0.3">
      <c r="B66" s="2" t="s">
        <v>62</v>
      </c>
      <c r="C66" s="2" t="s">
        <v>63</v>
      </c>
      <c r="D66" s="2"/>
      <c r="E66" s="2"/>
    </row>
    <row r="67" spans="1:8" x14ac:dyDescent="0.3">
      <c r="B67" s="2"/>
      <c r="C67" s="2"/>
      <c r="D67" s="2"/>
      <c r="E67" s="2"/>
    </row>
    <row r="68" spans="1:8" x14ac:dyDescent="0.3">
      <c r="B68" s="2" t="s">
        <v>65</v>
      </c>
      <c r="C68" s="2" t="s">
        <v>64</v>
      </c>
      <c r="D68" s="2"/>
      <c r="E68" s="2"/>
    </row>
  </sheetData>
  <mergeCells count="24">
    <mergeCell ref="A7:H7"/>
    <mergeCell ref="F1:H1"/>
    <mergeCell ref="F2:H2"/>
    <mergeCell ref="A4:H4"/>
    <mergeCell ref="A5:H5"/>
    <mergeCell ref="A6:H6"/>
    <mergeCell ref="A8:B8"/>
    <mergeCell ref="A9:B9"/>
    <mergeCell ref="A11:A13"/>
    <mergeCell ref="B11:B13"/>
    <mergeCell ref="C11:C13"/>
    <mergeCell ref="A64:G64"/>
    <mergeCell ref="E11:E13"/>
    <mergeCell ref="F11:G12"/>
    <mergeCell ref="H11:H13"/>
    <mergeCell ref="H22:H23"/>
    <mergeCell ref="H33:H34"/>
    <mergeCell ref="H35:H38"/>
    <mergeCell ref="D11:D13"/>
    <mergeCell ref="A56:A57"/>
    <mergeCell ref="B56:B57"/>
    <mergeCell ref="A61:H61"/>
    <mergeCell ref="A62:H62"/>
    <mergeCell ref="A63:H63"/>
  </mergeCells>
  <printOptions horizontalCentered="1"/>
  <pageMargins left="0.35433070866141736" right="0.35433070866141736" top="0.35433070866141736" bottom="0.35433070866141736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</vt:lpstr>
      <vt:lpstr>Отчет</vt:lpstr>
      <vt:lpstr>Отчет!Область_печати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2017-11-28T10:18:55Z</cp:lastPrinted>
  <dcterms:created xsi:type="dcterms:W3CDTF">2015-12-07T12:58:34Z</dcterms:created>
  <dcterms:modified xsi:type="dcterms:W3CDTF">2017-11-28T10:51:47Z</dcterms:modified>
</cp:coreProperties>
</file>