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'1'!$A$1:$F$120</definedName>
    <definedName name="_xlnm.Print_Area" localSheetId="1">'2'!$A$1:$E$78</definedName>
    <definedName name="_xlnm.Print_Area" localSheetId="2">'3'!$A$1:$E$114</definedName>
    <definedName name="_xlnm.Print_Area" localSheetId="3">'4'!$A$1:$K$115</definedName>
  </definedNames>
  <calcPr calcId="144525"/>
</workbook>
</file>

<file path=xl/calcChain.xml><?xml version="1.0" encoding="utf-8"?>
<calcChain xmlns="http://schemas.openxmlformats.org/spreadsheetml/2006/main">
  <c r="H95" i="4" l="1"/>
  <c r="D51" i="3"/>
  <c r="D45" i="3"/>
  <c r="E77" i="1" l="1"/>
  <c r="E40" i="1"/>
  <c r="D66" i="4"/>
  <c r="G39" i="4"/>
  <c r="G37" i="4" s="1"/>
  <c r="K34" i="4"/>
  <c r="K36" i="4" s="1"/>
  <c r="D36" i="4"/>
  <c r="E36" i="4"/>
  <c r="F36" i="4"/>
  <c r="H36" i="4"/>
  <c r="I36" i="4"/>
  <c r="J36" i="4"/>
  <c r="E76" i="1"/>
  <c r="D34" i="3" l="1"/>
  <c r="E86" i="1" l="1"/>
  <c r="D52" i="2" l="1"/>
  <c r="G66" i="4" l="1"/>
  <c r="D68" i="4"/>
  <c r="K63" i="4"/>
  <c r="H50" i="4" l="1"/>
  <c r="D50" i="4"/>
  <c r="K50" i="4" l="1"/>
  <c r="E69" i="3"/>
  <c r="E34" i="3"/>
  <c r="F86" i="1"/>
  <c r="F48" i="1"/>
  <c r="E48" i="1" l="1"/>
  <c r="H82" i="4"/>
  <c r="I98" i="4" l="1"/>
  <c r="K95" i="4" l="1"/>
  <c r="D82" i="4" l="1"/>
  <c r="G71" i="4"/>
  <c r="K82" i="4" l="1"/>
  <c r="D98" i="4"/>
  <c r="K70" i="4"/>
  <c r="H39" i="4" l="1"/>
  <c r="H37" i="4" s="1"/>
  <c r="K38" i="4"/>
  <c r="E84" i="3"/>
  <c r="D69" i="3"/>
  <c r="K37" i="4" l="1"/>
  <c r="K66" i="4" s="1"/>
  <c r="H66" i="4"/>
  <c r="H68" i="4" s="1"/>
  <c r="D84" i="3"/>
  <c r="D43" i="3"/>
  <c r="E43" i="3"/>
  <c r="E53" i="3" s="1"/>
  <c r="D53" i="3" l="1"/>
  <c r="E52" i="2"/>
  <c r="E41" i="2" s="1"/>
  <c r="D41" i="2"/>
  <c r="E25" i="2"/>
  <c r="D25" i="2" l="1"/>
  <c r="F109" i="1" l="1"/>
  <c r="F111" i="1" s="1"/>
  <c r="E109" i="1"/>
  <c r="F69" i="1"/>
  <c r="F112" i="1" l="1"/>
  <c r="E111" i="1"/>
  <c r="E112" i="1" s="1"/>
  <c r="E69" i="1"/>
  <c r="E70" i="1" s="1"/>
  <c r="F70" i="1"/>
  <c r="D28" i="2"/>
  <c r="E28" i="2"/>
  <c r="E34" i="2" s="1"/>
  <c r="E36" i="2" s="1"/>
  <c r="E38" i="2" s="1"/>
  <c r="E59" i="2" s="1"/>
  <c r="D34" i="2" l="1"/>
  <c r="D36" i="2" s="1"/>
  <c r="D38" i="2" s="1"/>
  <c r="D59" i="2" s="1"/>
  <c r="E102" i="3" l="1"/>
  <c r="E104" i="3" s="1"/>
  <c r="D102" i="3"/>
  <c r="D104" i="3" s="1"/>
  <c r="H69" i="4"/>
  <c r="H98" i="4" s="1"/>
  <c r="G68" i="4"/>
  <c r="G69" i="4"/>
  <c r="K69" i="4" l="1"/>
  <c r="G98" i="4"/>
  <c r="K98" i="4" s="1"/>
  <c r="K68" i="4"/>
</calcChain>
</file>

<file path=xl/sharedStrings.xml><?xml version="1.0" encoding="utf-8"?>
<sst xmlns="http://schemas.openxmlformats.org/spreadsheetml/2006/main" count="453" uniqueCount="269">
  <si>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</si>
  <si>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</si>
  <si>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</si>
  <si>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</si>
  <si>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</si>
  <si>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</si>
  <si>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</si>
  <si>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</si>
  <si>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</si>
  <si>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</si>
  <si>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</si>
  <si>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</si>
  <si>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</si>
  <si>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</si>
  <si>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</si>
  <si>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</si>
  <si>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</si>
  <si>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</si>
  <si>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</si>
  <si>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</si>
  <si>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</si>
  <si>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</si>
  <si>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</si>
  <si>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</si>
  <si>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</si>
  <si>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</si>
  <si>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</si>
  <si>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</si>
  <si>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</si>
  <si>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</si>
  <si>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</si>
  <si>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</si>
  <si>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</si>
  <si>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</si>
  <si>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</si>
  <si>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</si>
  <si>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</si>
  <si>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</si>
  <si>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</si>
  <si>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</si>
  <si>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+строка 101+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</si>
  <si>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</si>
  <si>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</si>
  <si>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</si>
  <si>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</si>
  <si>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</si>
  <si>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</si>
  <si>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</si>
  <si>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</si>
  <si>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</si>
  <si>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</si>
  <si>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</si>
  <si>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</si>
  <si>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</si>
  <si>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</si>
  <si>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</si>
  <si>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</si>
  <si>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</si>
  <si>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</si>
  <si>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</si>
  <si>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</si>
  <si>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</si>
  <si>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</si>
  <si>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</si>
  <si>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</si>
  <si>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</si>
  <si>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</si>
  <si>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</si>
  <si>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</si>
  <si>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</si>
  <si>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</si>
  <si>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</si>
  <si>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</si>
  <si>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</si>
  <si>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</si>
  <si>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</si>
  <si>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</si>
  <si>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</si>
  <si>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</si>
  <si>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</si>
  <si>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</si>
  <si>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</si>
  <si>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</si>
  <si>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</si>
  <si>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</si>
  <si>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</si>
  <si>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</si>
  <si>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</si>
  <si>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</si>
  <si>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</si>
  <si>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</si>
  <si>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</si>
  <si>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</si>
  <si>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</si>
  <si>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</si>
  <si>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</si>
  <si>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</si>
  <si>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</si>
  <si>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</si>
  <si>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</si>
  <si>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</si>
  <si>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</si>
  <si>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</si>
  <si>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</si>
  <si>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</si>
  <si>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</si>
  <si>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</si>
  <si>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</si>
  <si>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</si>
  <si>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</si>
  <si>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</si>
  <si>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</si>
  <si>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</si>
  <si>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</si>
  <si>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</si>
  <si>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</si>
  <si>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</si>
  <si>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</si>
  <si>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</si>
  <si>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</si>
  <si>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</si>
  <si>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</si>
  <si>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</si>
  <si>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</si>
  <si>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</si>
  <si>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</si>
  <si>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</si>
  <si>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</si>
  <si>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</si>
  <si>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</si>
  <si>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</si>
  <si>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</si>
  <si>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</si>
  <si>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</si>
  <si>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</si>
  <si>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</si>
  <si>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</si>
  <si>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</si>
  <si>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</si>
  <si>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</si>
  <si>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</si>
  <si>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</si>
  <si>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</si>
  <si>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</si>
  <si>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</si>
  <si>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</si>
  <si>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</si>
  <si>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</si>
  <si>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</si>
  <si>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</si>
  <si>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</si>
  <si>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</si>
  <si>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</si>
  <si>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</si>
  <si>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</si>
  <si>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</si>
  <si>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</si>
  <si>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</si>
  <si>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</si>
  <si>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</si>
  <si>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</si>
  <si>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</si>
  <si>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</si>
  <si>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</si>
  <si>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</si>
  <si>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</si>
  <si>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</si>
  <si>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</si>
  <si>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</si>
  <si>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</si>
  <si>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</si>
  <si>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</si>
  <si>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</si>
  <si>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</si>
  <si>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</si>
  <si>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</si>
  <si>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</si>
  <si>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</si>
  <si>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</si>
  <si>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</si>
  <si>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</si>
  <si>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Наименование компонентов</t>
  </si>
  <si>
    <t>Капитал, относимый на собственников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</si>
  <si>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</si>
  <si>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</si>
  <si>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</si>
  <si>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</si>
  <si>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</si>
  <si>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Общий совокупный доход, всего(строка 210 + строка 220):</t>
  </si>
  <si>
    <t>Прибыль (убыток) за год</t>
  </si>
  <si>
    <t>Прочая совокупная прибыль,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</si>
  <si>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</si>
  <si>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</si>
  <si>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</si>
  <si>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Эффект изменения в ставке подоходного налога на отсроченный налог дочерних организаций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</si>
  <si>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</si>
  <si>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</si>
  <si>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</si>
  <si>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</si>
  <si>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</si>
  <si>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</si>
  <si>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</si>
  <si>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</si>
  <si>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</si>
  <si>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</si>
  <si>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</si>
  <si>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</si>
  <si>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</si>
  <si>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</si>
  <si>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</si>
  <si>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 + строка 319)</t>
  </si>
  <si>
    <t>Пересчитанное сальдо (строка 400+/строка 401)</t>
  </si>
  <si>
    <t>Общая совокупная прибыль, всего (строка 610+ строка 620):</t>
  </si>
  <si>
    <t>Прочий совокупный доход,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</si>
  <si>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</si>
  <si>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</si>
  <si>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</si>
  <si>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</si>
  <si>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Сальдо на 31 декабря отчетного года (строка 500 + строка 600 + строка 700 + строка 719)</t>
  </si>
  <si>
    <t>Приложение 1</t>
  </si>
  <si>
    <t>к приказу</t>
  </si>
  <si>
    <t>Первого заместителя</t>
  </si>
  <si>
    <t>Премьер-Министра</t>
  </si>
  <si>
    <t>Республики Казахстан -</t>
  </si>
  <si>
    <t>Министра финансов</t>
  </si>
  <si>
    <t>Республики Казахстан</t>
  </si>
  <si>
    <t>от 1 июля 2019 года № 665</t>
  </si>
  <si>
    <t>Приложение 2</t>
  </si>
  <si>
    <t>к приказу Министра финансов</t>
  </si>
  <si>
    <t>от 28 июня 2017 года № 404</t>
  </si>
  <si>
    <t>Форма</t>
  </si>
  <si>
    <t>Бухгалтерский баланс</t>
  </si>
  <si>
    <t>Индекс: № 1 - Б (баланс)</t>
  </si>
  <si>
    <t>Периодичность: годовая</t>
  </si>
  <si>
    <r>
      <t xml:space="preserve">Наименование организации </t>
    </r>
    <r>
      <rPr>
        <b/>
        <sz val="8"/>
        <color rgb="FF000000"/>
        <rFont val="Times New Roman"/>
        <family val="1"/>
        <charset val="204"/>
      </rPr>
      <t>Костанайский филиал РГП на ПХВ «Казводхоз» КВР МЭГиПР  РК</t>
    </r>
  </si>
  <si>
    <t>Организационно-правовая форма: Республиканское государственное предприятие на праве хозяйственного ведения</t>
  </si>
  <si>
    <t>Тип отчета: Не консолидированный</t>
  </si>
  <si>
    <t>Форма собственности: Республиканская собственность</t>
  </si>
  <si>
    <t>Субъкт предпринимательства : Средний</t>
  </si>
  <si>
    <t>Юридический адрес: РК 110000Костанайская область ,г.Костанай ул. Шайсултана Шаяхметова 117</t>
  </si>
  <si>
    <t xml:space="preserve"> тел: 87142574475 факс 87142574254</t>
  </si>
  <si>
    <t>Вид деятельности организации: Сбор,обработка и распределение воды</t>
  </si>
  <si>
    <t>в тысяча тенге</t>
  </si>
  <si>
    <t>Отчет о прибылях и убытках</t>
  </si>
  <si>
    <t>Отчет о движении денежных средств (прямой метод)</t>
  </si>
  <si>
    <t>Отчет об изменениях в капитале</t>
  </si>
  <si>
    <r>
      <t xml:space="preserve">Наименование организации </t>
    </r>
    <r>
      <rPr>
        <b/>
        <sz val="12"/>
        <color rgb="FF000000"/>
        <rFont val="Times New Roman"/>
        <family val="1"/>
        <charset val="204"/>
      </rPr>
      <t>Костанайский филиал РГП на ПХВ «Казводхоз» КВР МЭГиПР  РК</t>
    </r>
  </si>
  <si>
    <t>Краткосрочная дебиторская задолженность перед структурным подразделение</t>
  </si>
  <si>
    <t>от головного предприятия</t>
  </si>
  <si>
    <t/>
  </si>
  <si>
    <t>(подпись)</t>
  </si>
  <si>
    <t>Главный бухгалтер: Оспанова Шнар Беккожевна</t>
  </si>
  <si>
    <t>Место печати</t>
  </si>
  <si>
    <t>         (фамилия, имя, отчество)</t>
  </si>
  <si>
    <t>           (фамилия, имя, отчество) </t>
  </si>
  <si>
    <t>Индекс: № 3 - ДДС-П</t>
  </si>
  <si>
    <t>Индекс: № 2 - ОПиУ</t>
  </si>
  <si>
    <t>Индекс: № - 5-ИК</t>
  </si>
  <si>
    <t>Директор  филиала:Абдикамитов Даурен Баяхметович</t>
  </si>
  <si>
    <r>
      <t xml:space="preserve">Юридический адрес: РК 110000 </t>
    </r>
    <r>
      <rPr>
        <b/>
        <sz val="8"/>
        <color rgb="FF000000"/>
        <rFont val="Times New Roman"/>
        <family val="1"/>
        <charset val="204"/>
      </rPr>
      <t>Костанайская область ,г.Костанай ул. Шайсултана Шаяхметова 117</t>
    </r>
  </si>
  <si>
    <r>
      <t xml:space="preserve">         Наименование организации </t>
    </r>
    <r>
      <rPr>
        <b/>
        <sz val="8"/>
        <color rgb="FF000000"/>
        <rFont val="Times New Roman"/>
        <family val="1"/>
        <charset val="204"/>
      </rPr>
      <t>Костанайский филиал РГП на ПХВ «Казводхоз» КВР МЭГиПР  РК</t>
    </r>
  </si>
  <si>
    <t>в том числе взаиморасчеты с Ценрральным аппаратом</t>
  </si>
  <si>
    <t>отчетный период 01.01.2022 по 30.06.2022г</t>
  </si>
  <si>
    <t>отчетный период 01.01.2022 по 30.06.2022г.</t>
  </si>
  <si>
    <t xml:space="preserve">отчетный период: с 01.01.2022 по 30.06.2022 год </t>
  </si>
  <si>
    <t xml:space="preserve">по состоянию на « 30 » _июня  2022года                                                                                                                                                             </t>
  </si>
  <si>
    <t>Среднегодовая численность работников: 88 человек</t>
  </si>
  <si>
    <t xml:space="preserve">по состоянию на « 30 » июня  2022года                                                                                                                                                             </t>
  </si>
  <si>
    <t xml:space="preserve">                                                       отчетный период 01.01.2022 по 30.06.2022г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</si>
</sst>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u/>
      <sz val="8"/>
      <color theme="10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9"/>
      <color rgb="FF212529"/>
      <name val="Times New Roman"/>
      <family val="1"/>
      <charset val="204"/>
    </font>
    <font>
      <sz val="9"/>
      <color rgb="FF212529"/>
      <name val="Times New Roman"/>
      <family val="1"/>
      <charset val="204"/>
    </font>
    <font>
      <sz val="9"/>
      <color rgb="FFE0E0E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4"/>
      <color rgb="FF212529"/>
      <name val="Times New Roman"/>
      <family val="1"/>
      <charset val="204"/>
    </font>
    <font>
      <sz val="14"/>
      <color rgb="FFE0E0E0"/>
      <name val="Times New Roman"/>
      <family val="1"/>
      <charset val="204"/>
    </font>
    <font>
      <b/>
      <sz val="14"/>
      <color rgb="FF212529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E4EC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C8C8C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justify"/>
    </xf>
    <xf numFmtId="0" fontId="3" fillId="0" borderId="0" xfId="0" applyFont="1" applyAlignment="1"/>
    <xf numFmtId="0" fontId="2" fillId="0" borderId="0" xfId="0" applyFont="1"/>
    <xf numFmtId="0" fontId="7" fillId="0" borderId="0" xfId="0" applyFont="1"/>
    <xf numFmtId="0" fontId="13" fillId="2" borderId="0" xfId="0" applyFont="1" applyFill="1" applyAlignment="1">
      <alignment horizontal="left" vertical="center" wrapText="1"/>
    </xf>
    <xf numFmtId="3" fontId="13" fillId="5" borderId="0" xfId="0" applyNumberFormat="1" applyFont="1" applyFill="1" applyAlignment="1">
      <alignment horizontal="left" vertical="center" wrapText="1"/>
    </xf>
    <xf numFmtId="0" fontId="13" fillId="5" borderId="9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wrapText="1"/>
    </xf>
    <xf numFmtId="0" fontId="15" fillId="5" borderId="0" xfId="0" applyFont="1" applyFill="1" applyAlignment="1">
      <alignment horizontal="left" wrapText="1"/>
    </xf>
    <xf numFmtId="0" fontId="0" fillId="5" borderId="0" xfId="0" applyFont="1" applyFill="1" applyAlignment="1">
      <alignment horizontal="left" wrapText="1"/>
    </xf>
    <xf numFmtId="0" fontId="0" fillId="5" borderId="0" xfId="0" applyFill="1" applyBorder="1"/>
    <xf numFmtId="0" fontId="1" fillId="5" borderId="0" xfId="0" applyFont="1" applyFill="1" applyBorder="1"/>
    <xf numFmtId="0" fontId="3" fillId="5" borderId="0" xfId="0" applyFont="1" applyFill="1" applyBorder="1" applyAlignment="1">
      <alignment horizontal="left"/>
    </xf>
    <xf numFmtId="0" fontId="0" fillId="5" borderId="0" xfId="0" applyFill="1" applyBorder="1" applyAlignment="1"/>
    <xf numFmtId="0" fontId="3" fillId="5" borderId="0" xfId="0" applyFont="1" applyFill="1" applyBorder="1" applyAlignment="1">
      <alignment horizontal="justify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/>
    <xf numFmtId="0" fontId="3" fillId="5" borderId="0" xfId="0" applyFont="1" applyFill="1" applyBorder="1"/>
    <xf numFmtId="0" fontId="0" fillId="0" borderId="0" xfId="0" applyBorder="1"/>
    <xf numFmtId="0" fontId="3" fillId="5" borderId="0" xfId="0" applyFont="1" applyFill="1" applyBorder="1" applyAlignment="1">
      <alignment horizontal="right"/>
    </xf>
    <xf numFmtId="0" fontId="17" fillId="3" borderId="5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wrapText="1"/>
    </xf>
    <xf numFmtId="3" fontId="16" fillId="6" borderId="2" xfId="0" applyNumberFormat="1" applyFont="1" applyFill="1" applyBorder="1" applyAlignment="1">
      <alignment horizontal="center" wrapText="1"/>
    </xf>
    <xf numFmtId="3" fontId="16" fillId="6" borderId="2" xfId="0" applyNumberFormat="1" applyFont="1" applyFill="1" applyBorder="1" applyAlignment="1">
      <alignment horizontal="center" vertical="center" wrapText="1"/>
    </xf>
    <xf numFmtId="3" fontId="17" fillId="6" borderId="2" xfId="0" applyNumberFormat="1" applyFont="1" applyFill="1" applyBorder="1" applyAlignment="1">
      <alignment horizontal="center" wrapText="1"/>
    </xf>
    <xf numFmtId="3" fontId="17" fillId="6" borderId="2" xfId="0" applyNumberFormat="1" applyFont="1" applyFill="1" applyBorder="1" applyAlignment="1">
      <alignment horizontal="right" vertical="center" wrapText="1"/>
    </xf>
    <xf numFmtId="3" fontId="17" fillId="4" borderId="2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3" fontId="17" fillId="4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3" fontId="16" fillId="4" borderId="2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>
      <alignment horizontal="center" wrapText="1"/>
    </xf>
    <xf numFmtId="3" fontId="16" fillId="2" borderId="5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3" fillId="5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left" wrapText="1"/>
    </xf>
    <xf numFmtId="0" fontId="21" fillId="2" borderId="0" xfId="0" applyFont="1" applyFill="1" applyAlignment="1">
      <alignment horizontal="left" wrapText="1"/>
    </xf>
    <xf numFmtId="0" fontId="21" fillId="5" borderId="0" xfId="0" applyFont="1" applyFill="1" applyAlignment="1">
      <alignment horizontal="left" wrapText="1"/>
    </xf>
    <xf numFmtId="0" fontId="19" fillId="2" borderId="0" xfId="0" applyFont="1" applyFill="1"/>
    <xf numFmtId="0" fontId="17" fillId="2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right" vertical="center" wrapText="1"/>
    </xf>
    <xf numFmtId="0" fontId="16" fillId="4" borderId="2" xfId="0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1" fillId="5" borderId="0" xfId="1" applyFont="1" applyFill="1" applyBorder="1" applyAlignment="1" applyProtection="1">
      <alignment horizontal="left"/>
    </xf>
    <xf numFmtId="0" fontId="23" fillId="3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right" vertical="center" wrapText="1"/>
    </xf>
    <xf numFmtId="0" fontId="22" fillId="2" borderId="2" xfId="0" applyFont="1" applyFill="1" applyBorder="1" applyAlignment="1">
      <alignment horizontal="righ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right" vertical="center" wrapText="1"/>
    </xf>
    <xf numFmtId="0" fontId="25" fillId="0" borderId="2" xfId="0" applyFont="1" applyBorder="1"/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1" applyFont="1" applyBorder="1" applyAlignment="1" applyProtection="1">
      <alignment horizontal="left"/>
    </xf>
    <xf numFmtId="0" fontId="5" fillId="0" borderId="0" xfId="1" applyBorder="1" applyAlignment="1" applyProtection="1">
      <alignment horizontal="left"/>
    </xf>
    <xf numFmtId="0" fontId="7" fillId="0" borderId="0" xfId="0" applyFont="1" applyBorder="1"/>
    <xf numFmtId="0" fontId="7" fillId="0" borderId="0" xfId="0" applyFont="1" applyBorder="1" applyAlignment="1"/>
    <xf numFmtId="0" fontId="8" fillId="0" borderId="0" xfId="0" applyFont="1" applyBorder="1" applyAlignment="1">
      <alignment horizontal="justify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/>
    <xf numFmtId="0" fontId="3" fillId="0" borderId="0" xfId="0" applyFont="1" applyBorder="1" applyAlignment="1">
      <alignment horizontal="right"/>
    </xf>
    <xf numFmtId="0" fontId="27" fillId="5" borderId="9" xfId="0" applyFont="1" applyFill="1" applyBorder="1" applyAlignment="1">
      <alignment horizontal="left" wrapText="1"/>
    </xf>
    <xf numFmtId="0" fontId="27" fillId="2" borderId="0" xfId="0" applyFont="1" applyFill="1" applyAlignment="1">
      <alignment horizontal="left" wrapText="1"/>
    </xf>
    <xf numFmtId="0" fontId="25" fillId="0" borderId="0" xfId="0" applyFont="1"/>
    <xf numFmtId="0" fontId="27" fillId="5" borderId="0" xfId="0" applyFont="1" applyFill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right" vertical="center" wrapText="1"/>
    </xf>
    <xf numFmtId="3" fontId="22" fillId="4" borderId="2" xfId="0" applyNumberFormat="1" applyFont="1" applyFill="1" applyBorder="1" applyAlignment="1">
      <alignment horizontal="right" vertical="center" wrapText="1"/>
    </xf>
    <xf numFmtId="3" fontId="22" fillId="2" borderId="2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22" fillId="3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0" fillId="0" borderId="0" xfId="0"/>
    <xf numFmtId="0" fontId="13" fillId="2" borderId="9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 wrapText="1"/>
    </xf>
    <xf numFmtId="0" fontId="14" fillId="2" borderId="0" xfId="0" applyFont="1" applyFill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7" fillId="2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  <xf numFmtId="0" fontId="27" fillId="2" borderId="9" xfId="0" applyFont="1" applyFill="1" applyBorder="1" applyAlignment="1">
      <alignment horizontal="left" wrapText="1"/>
    </xf>
    <xf numFmtId="0" fontId="27" fillId="2" borderId="10" xfId="0" applyFont="1" applyFill="1" applyBorder="1" applyAlignment="1">
      <alignment horizontal="left" wrapText="1"/>
    </xf>
    <xf numFmtId="0" fontId="26" fillId="2" borderId="0" xfId="0" applyFont="1" applyFill="1" applyAlignment="1">
      <alignment horizontal="left" vertical="center" wrapText="1"/>
    </xf>
    <xf numFmtId="0" fontId="27" fillId="2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22" fillId="2" borderId="2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wrapText="1"/>
    </xf>
    <xf numFmtId="0" fontId="22" fillId="3" borderId="7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.zakon.kz/Document/?doc_id=3284201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nline.zakon.kz/Document/?doc_id=32842012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online.zakon.kz/Document/?doc_id=32842012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online.zakon.kz/Document/?doc_id=32842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opLeftCell="A40" workbookViewId="0">
      <selection activeCell="C20" sqref="C20"/>
    </sheetView>
  </sheetViews>
  <sheetFormatPr defaultRowHeight="14.4" x14ac:dyDescent="0.3"/>
  <cols>
    <col min="1" max="1" width="2.44140625" customWidth="1"/>
    <col min="3" max="3" width="31" customWidth="1"/>
    <col min="5" max="6" width="21" customWidth="1"/>
  </cols>
  <sheetData>
    <row r="1" spans="3:6" x14ac:dyDescent="0.3">
      <c r="F1" s="3" t="s">
        <v>219</v>
      </c>
    </row>
    <row r="2" spans="3:6" x14ac:dyDescent="0.3">
      <c r="F2" s="4" t="s">
        <v>220</v>
      </c>
    </row>
    <row r="3" spans="3:6" x14ac:dyDescent="0.3">
      <c r="F3" s="3" t="s">
        <v>221</v>
      </c>
    </row>
    <row r="4" spans="3:6" x14ac:dyDescent="0.3">
      <c r="F4" s="3" t="s">
        <v>222</v>
      </c>
    </row>
    <row r="5" spans="3:6" x14ac:dyDescent="0.3">
      <c r="F5" s="3" t="s">
        <v>223</v>
      </c>
    </row>
    <row r="6" spans="3:6" x14ac:dyDescent="0.3">
      <c r="F6" s="3" t="s">
        <v>224</v>
      </c>
    </row>
    <row r="7" spans="3:6" x14ac:dyDescent="0.3">
      <c r="F7" s="3" t="s">
        <v>225</v>
      </c>
    </row>
    <row r="8" spans="3:6" x14ac:dyDescent="0.3">
      <c r="F8" s="3" t="s">
        <v>226</v>
      </c>
    </row>
    <row r="9" spans="3:6" ht="8.4" customHeight="1" x14ac:dyDescent="0.3">
      <c r="F9" s="3"/>
    </row>
    <row r="10" spans="3:6" x14ac:dyDescent="0.3">
      <c r="F10" s="3" t="s">
        <v>227</v>
      </c>
    </row>
    <row r="11" spans="3:6" x14ac:dyDescent="0.3">
      <c r="F11" s="3" t="s">
        <v>228</v>
      </c>
    </row>
    <row r="12" spans="3:6" x14ac:dyDescent="0.3">
      <c r="F12" s="3" t="s">
        <v>225</v>
      </c>
    </row>
    <row r="13" spans="3:6" ht="13.95" customHeight="1" x14ac:dyDescent="0.3">
      <c r="F13" s="3" t="s">
        <v>229</v>
      </c>
    </row>
    <row r="14" spans="3:6" hidden="1" x14ac:dyDescent="0.3">
      <c r="F14" s="3"/>
    </row>
    <row r="15" spans="3:6" ht="15" customHeight="1" x14ac:dyDescent="0.3">
      <c r="F15" s="3" t="s">
        <v>230</v>
      </c>
    </row>
    <row r="16" spans="3:6" ht="19.2" customHeight="1" x14ac:dyDescent="0.3">
      <c r="C16" s="108" t="s">
        <v>231</v>
      </c>
      <c r="D16" s="108"/>
      <c r="F16" s="3"/>
    </row>
    <row r="17" spans="1:6" ht="15" customHeight="1" x14ac:dyDescent="0.3">
      <c r="C17" s="109" t="s">
        <v>263</v>
      </c>
      <c r="D17" s="109"/>
      <c r="E17" s="6"/>
      <c r="F17" s="6"/>
    </row>
    <row r="18" spans="1:6" ht="15" customHeight="1" x14ac:dyDescent="0.3">
      <c r="C18" s="7" t="s">
        <v>232</v>
      </c>
      <c r="D18" s="5"/>
      <c r="E18" s="6"/>
      <c r="F18" s="6"/>
    </row>
    <row r="19" spans="1:6" ht="15" customHeight="1" x14ac:dyDescent="0.3">
      <c r="C19" s="107" t="s">
        <v>234</v>
      </c>
      <c r="D19" s="107"/>
      <c r="E19" s="107"/>
      <c r="F19" s="6"/>
    </row>
    <row r="20" spans="1:6" ht="15" customHeight="1" x14ac:dyDescent="0.3">
      <c r="C20" s="8" t="s">
        <v>267</v>
      </c>
      <c r="D20" s="8"/>
      <c r="E20" s="6"/>
      <c r="F20" s="6"/>
    </row>
    <row r="21" spans="1:6" ht="15" customHeight="1" x14ac:dyDescent="0.3">
      <c r="C21" s="8" t="s">
        <v>241</v>
      </c>
      <c r="D21" s="8"/>
      <c r="E21" s="6"/>
      <c r="F21" s="6"/>
    </row>
    <row r="22" spans="1:6" ht="15" customHeight="1" x14ac:dyDescent="0.3">
      <c r="C22" s="2" t="s">
        <v>235</v>
      </c>
      <c r="D22" s="5"/>
      <c r="E22" s="6"/>
      <c r="F22" s="6"/>
    </row>
    <row r="23" spans="1:6" ht="15" customHeight="1" x14ac:dyDescent="0.3">
      <c r="C23" s="2" t="s">
        <v>236</v>
      </c>
      <c r="D23" s="5"/>
      <c r="E23" s="6"/>
      <c r="F23" s="6"/>
    </row>
    <row r="24" spans="1:6" ht="15" customHeight="1" x14ac:dyDescent="0.3">
      <c r="C24" s="2" t="s">
        <v>237</v>
      </c>
      <c r="D24" s="5"/>
      <c r="E24" s="6"/>
      <c r="F24" s="6"/>
    </row>
    <row r="25" spans="1:6" ht="15" customHeight="1" x14ac:dyDescent="0.3">
      <c r="C25" s="2" t="s">
        <v>266</v>
      </c>
      <c r="D25" s="5"/>
      <c r="E25" s="6"/>
      <c r="F25" s="6"/>
    </row>
    <row r="26" spans="1:6" ht="15" customHeight="1" x14ac:dyDescent="0.3">
      <c r="C26" s="2" t="s">
        <v>238</v>
      </c>
      <c r="D26" s="5"/>
      <c r="E26" s="6"/>
      <c r="F26" s="6"/>
    </row>
    <row r="27" spans="1:6" ht="15" customHeight="1" x14ac:dyDescent="0.3">
      <c r="C27" s="2" t="s">
        <v>259</v>
      </c>
      <c r="D27" s="5"/>
      <c r="E27" s="6"/>
      <c r="F27" s="6"/>
    </row>
    <row r="28" spans="1:6" ht="15" customHeight="1" x14ac:dyDescent="0.3">
      <c r="C28" s="2" t="s">
        <v>240</v>
      </c>
      <c r="D28" s="5"/>
      <c r="E28" s="6"/>
      <c r="F28" s="6"/>
    </row>
    <row r="29" spans="1:6" ht="11.4" customHeight="1" x14ac:dyDescent="0.3">
      <c r="C29" s="5"/>
      <c r="D29" s="6"/>
      <c r="E29" s="6"/>
      <c r="F29" s="1" t="s">
        <v>242</v>
      </c>
    </row>
    <row r="30" spans="1:6" ht="20.399999999999999" customHeight="1" x14ac:dyDescent="0.3">
      <c r="A30" s="111" t="s">
        <v>0</v>
      </c>
      <c r="B30" s="111"/>
      <c r="C30" s="111"/>
      <c r="D30" s="111"/>
      <c r="E30" s="111"/>
      <c r="F30" s="111"/>
    </row>
    <row r="31" spans="1:6" ht="1.95" customHeight="1" x14ac:dyDescent="0.3">
      <c r="A31" s="112"/>
      <c r="B31" s="113"/>
      <c r="C31" s="113"/>
      <c r="D31" s="113"/>
      <c r="E31" s="113"/>
      <c r="F31" s="113"/>
    </row>
    <row r="32" spans="1:6" ht="31.95" customHeight="1" x14ac:dyDescent="0.3">
      <c r="A32" s="114" t="s">
        <v>4</v>
      </c>
      <c r="B32" s="114"/>
      <c r="C32" s="114"/>
      <c r="D32" s="30" t="s">
        <v>1</v>
      </c>
      <c r="E32" s="31" t="s">
        <v>2</v>
      </c>
      <c r="F32" s="31" t="s">
        <v>3</v>
      </c>
    </row>
    <row r="33" spans="1:6" ht="22.95" customHeight="1" x14ac:dyDescent="0.3">
      <c r="A33" s="32"/>
      <c r="B33" s="114" t="s">
        <v>5</v>
      </c>
      <c r="C33" s="114"/>
      <c r="D33" s="33"/>
      <c r="E33" s="34"/>
      <c r="F33" s="34"/>
    </row>
    <row r="34" spans="1:6" ht="24.9" customHeight="1" x14ac:dyDescent="0.3">
      <c r="A34" s="32"/>
      <c r="B34" s="110" t="s">
        <v>6</v>
      </c>
      <c r="C34" s="110"/>
      <c r="D34" s="33">
        <v>10</v>
      </c>
      <c r="E34" s="35">
        <v>10855</v>
      </c>
      <c r="F34" s="36">
        <v>8677</v>
      </c>
    </row>
    <row r="35" spans="1:6" ht="24.9" customHeight="1" x14ac:dyDescent="0.3">
      <c r="A35" s="32"/>
      <c r="B35" s="110" t="s">
        <v>7</v>
      </c>
      <c r="C35" s="110"/>
      <c r="D35" s="33">
        <v>11</v>
      </c>
      <c r="E35" s="37"/>
      <c r="F35" s="38"/>
    </row>
    <row r="36" spans="1:6" ht="24.9" customHeight="1" x14ac:dyDescent="0.3">
      <c r="A36" s="32"/>
      <c r="B36" s="110" t="s">
        <v>8</v>
      </c>
      <c r="C36" s="110"/>
      <c r="D36" s="33">
        <v>12</v>
      </c>
      <c r="E36" s="39">
        <v>0</v>
      </c>
      <c r="F36" s="41">
        <v>0</v>
      </c>
    </row>
    <row r="37" spans="1:6" ht="24.9" customHeight="1" x14ac:dyDescent="0.3">
      <c r="A37" s="32"/>
      <c r="B37" s="110" t="s">
        <v>9</v>
      </c>
      <c r="C37" s="110"/>
      <c r="D37" s="33">
        <v>13</v>
      </c>
      <c r="E37" s="39">
        <v>0</v>
      </c>
      <c r="F37" s="41">
        <v>0</v>
      </c>
    </row>
    <row r="38" spans="1:6" ht="24.9" customHeight="1" x14ac:dyDescent="0.3">
      <c r="A38" s="32"/>
      <c r="B38" s="110" t="s">
        <v>10</v>
      </c>
      <c r="C38" s="110"/>
      <c r="D38" s="33">
        <v>14</v>
      </c>
      <c r="E38" s="39">
        <v>0</v>
      </c>
      <c r="F38" s="41">
        <v>0</v>
      </c>
    </row>
    <row r="39" spans="1:6" ht="24.9" customHeight="1" x14ac:dyDescent="0.3">
      <c r="A39" s="32"/>
      <c r="B39" s="110" t="s">
        <v>11</v>
      </c>
      <c r="C39" s="110"/>
      <c r="D39" s="40">
        <v>15</v>
      </c>
      <c r="E39" s="39">
        <v>0</v>
      </c>
      <c r="F39" s="41">
        <v>0</v>
      </c>
    </row>
    <row r="40" spans="1:6" ht="24.9" customHeight="1" x14ac:dyDescent="0.3">
      <c r="A40" s="32"/>
      <c r="B40" s="110" t="s">
        <v>12</v>
      </c>
      <c r="C40" s="110"/>
      <c r="D40" s="40">
        <v>16</v>
      </c>
      <c r="E40" s="39">
        <f>7090+98</f>
        <v>7188</v>
      </c>
      <c r="F40" s="41">
        <v>3148</v>
      </c>
    </row>
    <row r="41" spans="1:6" ht="24.9" customHeight="1" x14ac:dyDescent="0.3">
      <c r="A41" s="32"/>
      <c r="B41" s="103" t="s">
        <v>247</v>
      </c>
      <c r="C41" s="104"/>
      <c r="D41" s="92"/>
      <c r="E41" s="39">
        <v>1576</v>
      </c>
      <c r="F41" s="41">
        <v>120</v>
      </c>
    </row>
    <row r="42" spans="1:6" ht="24.9" customHeight="1" x14ac:dyDescent="0.3">
      <c r="A42" s="32"/>
      <c r="B42" s="103" t="s">
        <v>13</v>
      </c>
      <c r="C42" s="104"/>
      <c r="D42" s="40">
        <v>17</v>
      </c>
      <c r="E42" s="39">
        <v>0</v>
      </c>
      <c r="F42" s="41">
        <v>0</v>
      </c>
    </row>
    <row r="43" spans="1:6" ht="24.9" customHeight="1" x14ac:dyDescent="0.3">
      <c r="A43" s="32"/>
      <c r="B43" s="103" t="s">
        <v>14</v>
      </c>
      <c r="C43" s="104"/>
      <c r="D43" s="40">
        <v>18</v>
      </c>
      <c r="E43" s="39"/>
      <c r="F43" s="41">
        <v>0</v>
      </c>
    </row>
    <row r="44" spans="1:6" ht="24.9" customHeight="1" x14ac:dyDescent="0.3">
      <c r="A44" s="32"/>
      <c r="B44" s="103" t="s">
        <v>15</v>
      </c>
      <c r="C44" s="104"/>
      <c r="D44" s="40">
        <v>19</v>
      </c>
      <c r="E44" s="39">
        <v>295</v>
      </c>
      <c r="F44" s="41">
        <v>268</v>
      </c>
    </row>
    <row r="45" spans="1:6" ht="24.9" customHeight="1" x14ac:dyDescent="0.3">
      <c r="A45" s="32"/>
      <c r="B45" s="103" t="s">
        <v>16</v>
      </c>
      <c r="C45" s="104"/>
      <c r="D45" s="40">
        <v>20</v>
      </c>
      <c r="E45" s="39">
        <v>16169</v>
      </c>
      <c r="F45" s="41">
        <v>11082</v>
      </c>
    </row>
    <row r="46" spans="1:6" ht="24.9" customHeight="1" x14ac:dyDescent="0.3">
      <c r="A46" s="32"/>
      <c r="B46" s="103" t="s">
        <v>17</v>
      </c>
      <c r="C46" s="104"/>
      <c r="D46" s="40">
        <v>21</v>
      </c>
      <c r="E46" s="39">
        <v>0</v>
      </c>
      <c r="F46" s="41">
        <v>0</v>
      </c>
    </row>
    <row r="47" spans="1:6" ht="24.9" customHeight="1" x14ac:dyDescent="0.3">
      <c r="A47" s="32"/>
      <c r="B47" s="103" t="s">
        <v>18</v>
      </c>
      <c r="C47" s="104"/>
      <c r="D47" s="40">
        <v>22</v>
      </c>
      <c r="E47" s="39">
        <v>448</v>
      </c>
      <c r="F47" s="41">
        <v>1066</v>
      </c>
    </row>
    <row r="48" spans="1:6" ht="24.9" customHeight="1" x14ac:dyDescent="0.3">
      <c r="A48" s="32"/>
      <c r="B48" s="105" t="s">
        <v>19</v>
      </c>
      <c r="C48" s="106"/>
      <c r="D48" s="42">
        <v>100</v>
      </c>
      <c r="E48" s="43">
        <f>E34+E40+E41+E44+E45+E47+E43</f>
        <v>36531</v>
      </c>
      <c r="F48" s="43">
        <f>F34+F40+F41+F45+F47+F44+F43</f>
        <v>24361</v>
      </c>
    </row>
    <row r="49" spans="1:6" ht="24.9" customHeight="1" x14ac:dyDescent="0.3">
      <c r="A49" s="32"/>
      <c r="B49" s="103" t="s">
        <v>20</v>
      </c>
      <c r="C49" s="104"/>
      <c r="D49" s="40">
        <v>101</v>
      </c>
      <c r="E49" s="39">
        <v>0</v>
      </c>
      <c r="F49" s="41">
        <v>0</v>
      </c>
    </row>
    <row r="50" spans="1:6" ht="24.9" customHeight="1" x14ac:dyDescent="0.3">
      <c r="A50" s="32"/>
      <c r="B50" s="105" t="s">
        <v>21</v>
      </c>
      <c r="C50" s="106"/>
      <c r="D50" s="42"/>
      <c r="E50" s="44">
        <v>0</v>
      </c>
      <c r="F50" s="45">
        <v>0</v>
      </c>
    </row>
    <row r="51" spans="1:6" ht="24.9" customHeight="1" x14ac:dyDescent="0.3">
      <c r="A51" s="32"/>
      <c r="B51" s="103" t="s">
        <v>22</v>
      </c>
      <c r="C51" s="104"/>
      <c r="D51" s="40">
        <v>110</v>
      </c>
      <c r="E51" s="39">
        <v>0</v>
      </c>
      <c r="F51" s="41">
        <v>0</v>
      </c>
    </row>
    <row r="52" spans="1:6" ht="24.9" customHeight="1" x14ac:dyDescent="0.3">
      <c r="A52" s="32"/>
      <c r="B52" s="103" t="s">
        <v>23</v>
      </c>
      <c r="C52" s="104"/>
      <c r="D52" s="40">
        <v>111</v>
      </c>
      <c r="E52" s="44"/>
      <c r="F52" s="45"/>
    </row>
    <row r="53" spans="1:6" ht="24.9" customHeight="1" x14ac:dyDescent="0.3">
      <c r="A53" s="32"/>
      <c r="B53" s="103" t="s">
        <v>24</v>
      </c>
      <c r="C53" s="104"/>
      <c r="D53" s="40">
        <v>112</v>
      </c>
      <c r="E53" s="39">
        <v>0</v>
      </c>
      <c r="F53" s="41">
        <v>0</v>
      </c>
    </row>
    <row r="54" spans="1:6" ht="24.9" customHeight="1" x14ac:dyDescent="0.3">
      <c r="A54" s="32"/>
      <c r="B54" s="103" t="s">
        <v>25</v>
      </c>
      <c r="C54" s="104"/>
      <c r="D54" s="40">
        <v>113</v>
      </c>
      <c r="E54" s="39">
        <v>0</v>
      </c>
      <c r="F54" s="41">
        <v>0</v>
      </c>
    </row>
    <row r="55" spans="1:6" ht="24.9" customHeight="1" x14ac:dyDescent="0.3">
      <c r="A55" s="32"/>
      <c r="B55" s="103" t="s">
        <v>26</v>
      </c>
      <c r="C55" s="104"/>
      <c r="D55" s="40">
        <v>114</v>
      </c>
      <c r="E55" s="39">
        <v>0</v>
      </c>
      <c r="F55" s="41">
        <v>0</v>
      </c>
    </row>
    <row r="56" spans="1:6" ht="24.9" customHeight="1" x14ac:dyDescent="0.3">
      <c r="A56" s="32"/>
      <c r="B56" s="103" t="s">
        <v>27</v>
      </c>
      <c r="C56" s="104"/>
      <c r="D56" s="40">
        <v>115</v>
      </c>
      <c r="E56" s="39">
        <v>0</v>
      </c>
      <c r="F56" s="41">
        <v>0</v>
      </c>
    </row>
    <row r="57" spans="1:6" ht="24.9" customHeight="1" x14ac:dyDescent="0.3">
      <c r="A57" s="32"/>
      <c r="B57" s="103" t="s">
        <v>28</v>
      </c>
      <c r="C57" s="104"/>
      <c r="D57" s="40">
        <v>116</v>
      </c>
      <c r="E57" s="39">
        <v>0</v>
      </c>
      <c r="F57" s="41">
        <v>0</v>
      </c>
    </row>
    <row r="58" spans="1:6" ht="24.9" customHeight="1" x14ac:dyDescent="0.3">
      <c r="A58" s="32"/>
      <c r="B58" s="103" t="s">
        <v>29</v>
      </c>
      <c r="C58" s="104"/>
      <c r="D58" s="40">
        <v>117</v>
      </c>
      <c r="E58" s="39">
        <v>0</v>
      </c>
      <c r="F58" s="41">
        <v>0</v>
      </c>
    </row>
    <row r="59" spans="1:6" ht="24.9" customHeight="1" x14ac:dyDescent="0.3">
      <c r="A59" s="32"/>
      <c r="B59" s="103" t="s">
        <v>30</v>
      </c>
      <c r="C59" s="104"/>
      <c r="D59" s="40">
        <v>118</v>
      </c>
      <c r="E59" s="39">
        <v>0</v>
      </c>
      <c r="F59" s="41">
        <v>0</v>
      </c>
    </row>
    <row r="60" spans="1:6" ht="24.9" customHeight="1" x14ac:dyDescent="0.3">
      <c r="A60" s="32"/>
      <c r="B60" s="103" t="s">
        <v>31</v>
      </c>
      <c r="C60" s="104"/>
      <c r="D60" s="40">
        <v>119</v>
      </c>
      <c r="E60" s="39">
        <v>0</v>
      </c>
      <c r="F60" s="41">
        <v>0</v>
      </c>
    </row>
    <row r="61" spans="1:6" ht="24.9" customHeight="1" x14ac:dyDescent="0.3">
      <c r="A61" s="32"/>
      <c r="B61" s="103" t="s">
        <v>32</v>
      </c>
      <c r="C61" s="104"/>
      <c r="D61" s="40">
        <v>120</v>
      </c>
      <c r="E61" s="39">
        <v>0</v>
      </c>
      <c r="F61" s="41">
        <v>0</v>
      </c>
    </row>
    <row r="62" spans="1:6" ht="24.9" customHeight="1" x14ac:dyDescent="0.3">
      <c r="A62" s="32"/>
      <c r="B62" s="103" t="s">
        <v>33</v>
      </c>
      <c r="C62" s="104"/>
      <c r="D62" s="40">
        <v>121</v>
      </c>
      <c r="E62" s="41">
        <v>1590144</v>
      </c>
      <c r="F62" s="41">
        <v>1601778</v>
      </c>
    </row>
    <row r="63" spans="1:6" ht="24.9" customHeight="1" x14ac:dyDescent="0.3">
      <c r="A63" s="32"/>
      <c r="B63" s="103" t="s">
        <v>34</v>
      </c>
      <c r="C63" s="104"/>
      <c r="D63" s="40">
        <v>122</v>
      </c>
      <c r="E63" s="39">
        <v>0</v>
      </c>
      <c r="F63" s="41">
        <v>0</v>
      </c>
    </row>
    <row r="64" spans="1:6" ht="24.9" customHeight="1" x14ac:dyDescent="0.3">
      <c r="A64" s="32"/>
      <c r="B64" s="103" t="s">
        <v>17</v>
      </c>
      <c r="C64" s="104"/>
      <c r="D64" s="40">
        <v>123</v>
      </c>
      <c r="E64" s="39">
        <v>0</v>
      </c>
      <c r="F64" s="41">
        <v>0</v>
      </c>
    </row>
    <row r="65" spans="1:6" ht="24.9" customHeight="1" x14ac:dyDescent="0.3">
      <c r="A65" s="32"/>
      <c r="B65" s="103" t="s">
        <v>35</v>
      </c>
      <c r="C65" s="104"/>
      <c r="D65" s="40">
        <v>124</v>
      </c>
      <c r="E65" s="39">
        <v>0</v>
      </c>
      <c r="F65" s="41">
        <v>0</v>
      </c>
    </row>
    <row r="66" spans="1:6" ht="24.9" customHeight="1" x14ac:dyDescent="0.3">
      <c r="A66" s="32"/>
      <c r="B66" s="103" t="s">
        <v>36</v>
      </c>
      <c r="C66" s="104"/>
      <c r="D66" s="40">
        <v>125</v>
      </c>
      <c r="E66" s="39">
        <v>0</v>
      </c>
      <c r="F66" s="41">
        <v>0</v>
      </c>
    </row>
    <row r="67" spans="1:6" ht="24.9" customHeight="1" x14ac:dyDescent="0.3">
      <c r="A67" s="32"/>
      <c r="B67" s="103" t="s">
        <v>37</v>
      </c>
      <c r="C67" s="104"/>
      <c r="D67" s="40">
        <v>126</v>
      </c>
      <c r="E67" s="39">
        <v>0</v>
      </c>
      <c r="F67" s="41">
        <v>0</v>
      </c>
    </row>
    <row r="68" spans="1:6" ht="24.9" customHeight="1" x14ac:dyDescent="0.3">
      <c r="A68" s="32"/>
      <c r="B68" s="103" t="s">
        <v>38</v>
      </c>
      <c r="C68" s="104"/>
      <c r="D68" s="40">
        <v>127</v>
      </c>
      <c r="E68" s="41">
        <v>24229</v>
      </c>
      <c r="F68" s="41">
        <v>24229</v>
      </c>
    </row>
    <row r="69" spans="1:6" ht="24.9" customHeight="1" x14ac:dyDescent="0.3">
      <c r="A69" s="32"/>
      <c r="B69" s="105" t="s">
        <v>39</v>
      </c>
      <c r="C69" s="106"/>
      <c r="D69" s="42">
        <v>200</v>
      </c>
      <c r="E69" s="41">
        <f>E51+E62+E68</f>
        <v>1614373</v>
      </c>
      <c r="F69" s="41">
        <f>F62+F68</f>
        <v>1626007</v>
      </c>
    </row>
    <row r="70" spans="1:6" ht="24.9" customHeight="1" x14ac:dyDescent="0.3">
      <c r="A70" s="32"/>
      <c r="B70" s="105" t="s">
        <v>40</v>
      </c>
      <c r="C70" s="106"/>
      <c r="D70" s="42"/>
      <c r="E70" s="41">
        <f>E48+E69</f>
        <v>1650904</v>
      </c>
      <c r="F70" s="41">
        <f>F48+F69</f>
        <v>1650368</v>
      </c>
    </row>
    <row r="71" spans="1:6" ht="24.9" customHeight="1" x14ac:dyDescent="0.3">
      <c r="A71" s="32"/>
      <c r="B71" s="105" t="s">
        <v>41</v>
      </c>
      <c r="C71" s="106"/>
      <c r="D71" s="46"/>
      <c r="E71" s="44">
        <v>0</v>
      </c>
      <c r="F71" s="45">
        <v>0</v>
      </c>
    </row>
    <row r="72" spans="1:6" ht="24.9" customHeight="1" x14ac:dyDescent="0.3">
      <c r="A72" s="32"/>
      <c r="B72" s="105" t="s">
        <v>42</v>
      </c>
      <c r="C72" s="106"/>
      <c r="D72" s="42"/>
      <c r="E72" s="44">
        <v>0</v>
      </c>
      <c r="F72" s="45">
        <v>0</v>
      </c>
    </row>
    <row r="73" spans="1:6" ht="24.9" customHeight="1" x14ac:dyDescent="0.3">
      <c r="A73" s="32"/>
      <c r="B73" s="103" t="s">
        <v>43</v>
      </c>
      <c r="C73" s="104"/>
      <c r="D73" s="40">
        <v>210</v>
      </c>
      <c r="E73" s="47"/>
      <c r="F73" s="48"/>
    </row>
    <row r="74" spans="1:6" ht="24.9" customHeight="1" x14ac:dyDescent="0.3">
      <c r="A74" s="32"/>
      <c r="B74" s="103" t="s">
        <v>44</v>
      </c>
      <c r="C74" s="104"/>
      <c r="D74" s="40">
        <v>211</v>
      </c>
      <c r="E74" s="44"/>
      <c r="F74" s="45"/>
    </row>
    <row r="75" spans="1:6" ht="24.9" customHeight="1" x14ac:dyDescent="0.3">
      <c r="A75" s="32"/>
      <c r="B75" s="103" t="s">
        <v>10</v>
      </c>
      <c r="C75" s="104"/>
      <c r="D75" s="40">
        <v>212</v>
      </c>
      <c r="E75" s="39">
        <v>0</v>
      </c>
      <c r="F75" s="41">
        <v>0</v>
      </c>
    </row>
    <row r="76" spans="1:6" ht="24.9" customHeight="1" x14ac:dyDescent="0.3">
      <c r="A76" s="32"/>
      <c r="B76" s="103" t="s">
        <v>45</v>
      </c>
      <c r="C76" s="104"/>
      <c r="D76" s="40">
        <v>213</v>
      </c>
      <c r="E76" s="39">
        <f>15-15</f>
        <v>0</v>
      </c>
      <c r="F76" s="41">
        <v>0</v>
      </c>
    </row>
    <row r="77" spans="1:6" ht="24.9" customHeight="1" x14ac:dyDescent="0.3">
      <c r="A77" s="32"/>
      <c r="B77" s="103" t="s">
        <v>46</v>
      </c>
      <c r="C77" s="104"/>
      <c r="D77" s="40">
        <v>214</v>
      </c>
      <c r="E77" s="41">
        <f>4949+505+3+485</f>
        <v>5942</v>
      </c>
      <c r="F77" s="41">
        <v>3090</v>
      </c>
    </row>
    <row r="78" spans="1:6" ht="24.9" customHeight="1" x14ac:dyDescent="0.3">
      <c r="A78" s="32"/>
      <c r="B78" s="103" t="s">
        <v>47</v>
      </c>
      <c r="C78" s="104"/>
      <c r="D78" s="40">
        <v>215</v>
      </c>
      <c r="E78" s="39">
        <v>6028</v>
      </c>
      <c r="F78" s="41">
        <v>4222</v>
      </c>
    </row>
    <row r="79" spans="1:6" ht="24.9" customHeight="1" x14ac:dyDescent="0.3">
      <c r="A79" s="32"/>
      <c r="B79" s="103" t="s">
        <v>48</v>
      </c>
      <c r="C79" s="104"/>
      <c r="D79" s="40">
        <v>216</v>
      </c>
      <c r="E79" s="39">
        <v>0</v>
      </c>
      <c r="F79" s="41">
        <v>0</v>
      </c>
    </row>
    <row r="80" spans="1:6" ht="24.9" customHeight="1" x14ac:dyDescent="0.3">
      <c r="A80" s="32"/>
      <c r="B80" s="103" t="s">
        <v>49</v>
      </c>
      <c r="C80" s="104"/>
      <c r="D80" s="40">
        <v>217</v>
      </c>
      <c r="E80" s="41">
        <v>15005</v>
      </c>
      <c r="F80" s="41">
        <v>0</v>
      </c>
    </row>
    <row r="81" spans="1:6" ht="24.9" customHeight="1" x14ac:dyDescent="0.3">
      <c r="A81" s="32"/>
      <c r="B81" s="103" t="s">
        <v>50</v>
      </c>
      <c r="C81" s="104"/>
      <c r="D81" s="40">
        <v>218</v>
      </c>
      <c r="E81" s="39">
        <v>0</v>
      </c>
      <c r="F81" s="41">
        <v>0</v>
      </c>
    </row>
    <row r="82" spans="1:6" ht="24.9" customHeight="1" x14ac:dyDescent="0.3">
      <c r="A82" s="32"/>
      <c r="B82" s="103" t="s">
        <v>51</v>
      </c>
      <c r="C82" s="104"/>
      <c r="D82" s="40">
        <v>219</v>
      </c>
      <c r="E82" s="39">
        <v>701</v>
      </c>
      <c r="F82" s="41">
        <v>76</v>
      </c>
    </row>
    <row r="83" spans="1:6" ht="24.9" customHeight="1" x14ac:dyDescent="0.3">
      <c r="A83" s="32"/>
      <c r="B83" s="103" t="s">
        <v>52</v>
      </c>
      <c r="C83" s="104"/>
      <c r="D83" s="40">
        <v>220</v>
      </c>
      <c r="E83" s="39">
        <v>0</v>
      </c>
      <c r="F83" s="41">
        <v>0</v>
      </c>
    </row>
    <row r="84" spans="1:6" ht="24.9" customHeight="1" x14ac:dyDescent="0.3">
      <c r="A84" s="32"/>
      <c r="B84" s="103" t="s">
        <v>53</v>
      </c>
      <c r="C84" s="104"/>
      <c r="D84" s="40">
        <v>221</v>
      </c>
      <c r="E84" s="39">
        <v>0</v>
      </c>
      <c r="F84" s="41">
        <v>0</v>
      </c>
    </row>
    <row r="85" spans="1:6" ht="24.9" customHeight="1" x14ac:dyDescent="0.3">
      <c r="A85" s="32"/>
      <c r="B85" s="103" t="s">
        <v>54</v>
      </c>
      <c r="C85" s="104"/>
      <c r="D85" s="40">
        <v>222</v>
      </c>
      <c r="E85" s="39">
        <v>6060</v>
      </c>
      <c r="F85" s="41">
        <v>20</v>
      </c>
    </row>
    <row r="86" spans="1:6" ht="24.9" customHeight="1" x14ac:dyDescent="0.3">
      <c r="A86" s="32"/>
      <c r="B86" s="105" t="s">
        <v>55</v>
      </c>
      <c r="C86" s="106"/>
      <c r="D86" s="42">
        <v>300</v>
      </c>
      <c r="E86" s="39">
        <f>E77+E78+E79+E80+E81+E82+E83+E84+E85+E76</f>
        <v>33736</v>
      </c>
      <c r="F86" s="41">
        <f>F77+F78+F82+F85+F80</f>
        <v>7408</v>
      </c>
    </row>
    <row r="87" spans="1:6" ht="24.9" customHeight="1" x14ac:dyDescent="0.3">
      <c r="A87" s="32"/>
      <c r="B87" s="103" t="s">
        <v>56</v>
      </c>
      <c r="C87" s="104"/>
      <c r="D87" s="40">
        <v>301</v>
      </c>
      <c r="E87" s="39">
        <v>0</v>
      </c>
      <c r="F87" s="41">
        <v>0</v>
      </c>
    </row>
    <row r="88" spans="1:6" ht="24.9" customHeight="1" x14ac:dyDescent="0.3">
      <c r="A88" s="32"/>
      <c r="B88" s="105" t="s">
        <v>57</v>
      </c>
      <c r="C88" s="106"/>
      <c r="D88" s="42"/>
      <c r="E88" s="44">
        <v>0</v>
      </c>
      <c r="F88" s="45">
        <v>0</v>
      </c>
    </row>
    <row r="89" spans="1:6" ht="24.9" customHeight="1" x14ac:dyDescent="0.3">
      <c r="A89" s="32"/>
      <c r="B89" s="103" t="s">
        <v>58</v>
      </c>
      <c r="C89" s="104"/>
      <c r="D89" s="40">
        <v>310</v>
      </c>
      <c r="E89" s="39">
        <v>0</v>
      </c>
      <c r="F89" s="41">
        <v>0</v>
      </c>
    </row>
    <row r="90" spans="1:6" ht="24.9" customHeight="1" x14ac:dyDescent="0.3">
      <c r="A90" s="32"/>
      <c r="B90" s="103" t="s">
        <v>59</v>
      </c>
      <c r="C90" s="104"/>
      <c r="D90" s="40">
        <v>311</v>
      </c>
      <c r="E90" s="44"/>
      <c r="F90" s="45"/>
    </row>
    <row r="91" spans="1:6" ht="24.9" customHeight="1" x14ac:dyDescent="0.3">
      <c r="A91" s="32"/>
      <c r="B91" s="103" t="s">
        <v>25</v>
      </c>
      <c r="C91" s="104"/>
      <c r="D91" s="40">
        <v>312</v>
      </c>
      <c r="E91" s="39">
        <v>0</v>
      </c>
      <c r="F91" s="41">
        <v>0</v>
      </c>
    </row>
    <row r="92" spans="1:6" ht="24.9" customHeight="1" x14ac:dyDescent="0.3">
      <c r="A92" s="32"/>
      <c r="B92" s="103" t="s">
        <v>60</v>
      </c>
      <c r="C92" s="104"/>
      <c r="D92" s="40">
        <v>313</v>
      </c>
      <c r="E92" s="39">
        <v>0</v>
      </c>
      <c r="F92" s="41">
        <v>0</v>
      </c>
    </row>
    <row r="93" spans="1:6" ht="24.9" customHeight="1" x14ac:dyDescent="0.3">
      <c r="A93" s="32"/>
      <c r="B93" s="103" t="s">
        <v>61</v>
      </c>
      <c r="C93" s="104"/>
      <c r="D93" s="40">
        <v>314</v>
      </c>
      <c r="E93" s="39">
        <v>0</v>
      </c>
      <c r="F93" s="41">
        <v>0</v>
      </c>
    </row>
    <row r="94" spans="1:6" ht="24.9" customHeight="1" x14ac:dyDescent="0.3">
      <c r="A94" s="32"/>
      <c r="B94" s="103" t="s">
        <v>62</v>
      </c>
      <c r="C94" s="104"/>
      <c r="D94" s="40">
        <v>315</v>
      </c>
      <c r="E94" s="39">
        <v>0</v>
      </c>
      <c r="F94" s="41">
        <v>0</v>
      </c>
    </row>
    <row r="95" spans="1:6" ht="24.9" customHeight="1" x14ac:dyDescent="0.3">
      <c r="A95" s="32"/>
      <c r="B95" s="103" t="s">
        <v>63</v>
      </c>
      <c r="C95" s="104"/>
      <c r="D95" s="40">
        <v>316</v>
      </c>
      <c r="E95" s="39">
        <v>0</v>
      </c>
      <c r="F95" s="41">
        <v>0</v>
      </c>
    </row>
    <row r="96" spans="1:6" ht="24.9" customHeight="1" x14ac:dyDescent="0.3">
      <c r="A96" s="32"/>
      <c r="B96" s="103" t="s">
        <v>49</v>
      </c>
      <c r="C96" s="104"/>
      <c r="D96" s="40">
        <v>317</v>
      </c>
      <c r="E96" s="39">
        <v>0</v>
      </c>
      <c r="F96" s="41">
        <v>0</v>
      </c>
    </row>
    <row r="97" spans="1:6" ht="24.9" customHeight="1" x14ac:dyDescent="0.3">
      <c r="A97" s="32"/>
      <c r="B97" s="103" t="s">
        <v>64</v>
      </c>
      <c r="C97" s="104"/>
      <c r="D97" s="40">
        <v>318</v>
      </c>
      <c r="E97" s="39">
        <v>0</v>
      </c>
      <c r="F97" s="41">
        <v>0</v>
      </c>
    </row>
    <row r="98" spans="1:6" ht="24.9" customHeight="1" x14ac:dyDescent="0.3">
      <c r="A98" s="32"/>
      <c r="B98" s="103" t="s">
        <v>65</v>
      </c>
      <c r="C98" s="104"/>
      <c r="D98" s="40">
        <v>319</v>
      </c>
      <c r="E98" s="39">
        <v>0</v>
      </c>
      <c r="F98" s="41">
        <v>0</v>
      </c>
    </row>
    <row r="99" spans="1:6" ht="24.9" customHeight="1" x14ac:dyDescent="0.3">
      <c r="A99" s="32"/>
      <c r="B99" s="103" t="s">
        <v>52</v>
      </c>
      <c r="C99" s="104"/>
      <c r="D99" s="40">
        <v>320</v>
      </c>
      <c r="E99" s="39">
        <v>0</v>
      </c>
      <c r="F99" s="41">
        <v>0</v>
      </c>
    </row>
    <row r="100" spans="1:6" ht="24.9" customHeight="1" x14ac:dyDescent="0.3">
      <c r="A100" s="32"/>
      <c r="B100" s="103" t="s">
        <v>66</v>
      </c>
      <c r="C100" s="104"/>
      <c r="D100" s="40">
        <v>321</v>
      </c>
      <c r="E100" s="39">
        <v>0</v>
      </c>
      <c r="F100" s="41">
        <v>0</v>
      </c>
    </row>
    <row r="101" spans="1:6" ht="24.9" customHeight="1" x14ac:dyDescent="0.3">
      <c r="A101" s="32"/>
      <c r="B101" s="105" t="s">
        <v>67</v>
      </c>
      <c r="C101" s="106"/>
      <c r="D101" s="42">
        <v>400</v>
      </c>
      <c r="E101" s="39">
        <v>0</v>
      </c>
      <c r="F101" s="41">
        <v>0</v>
      </c>
    </row>
    <row r="102" spans="1:6" ht="24.9" customHeight="1" x14ac:dyDescent="0.3">
      <c r="A102" s="32"/>
      <c r="B102" s="105" t="s">
        <v>68</v>
      </c>
      <c r="C102" s="106"/>
      <c r="D102" s="42"/>
      <c r="E102" s="39">
        <v>0</v>
      </c>
      <c r="F102" s="41">
        <v>0</v>
      </c>
    </row>
    <row r="103" spans="1:6" ht="24.9" customHeight="1" x14ac:dyDescent="0.3">
      <c r="A103" s="32"/>
      <c r="B103" s="103" t="s">
        <v>69</v>
      </c>
      <c r="C103" s="104"/>
      <c r="D103" s="40">
        <v>410</v>
      </c>
      <c r="E103" s="45">
        <v>1407819</v>
      </c>
      <c r="F103" s="45">
        <v>1407819</v>
      </c>
    </row>
    <row r="104" spans="1:6" ht="24.9" customHeight="1" x14ac:dyDescent="0.3">
      <c r="A104" s="32"/>
      <c r="B104" s="103" t="s">
        <v>70</v>
      </c>
      <c r="C104" s="104"/>
      <c r="D104" s="40">
        <v>411</v>
      </c>
      <c r="E104" s="44"/>
      <c r="F104" s="45"/>
    </row>
    <row r="105" spans="1:6" ht="24.9" customHeight="1" x14ac:dyDescent="0.3">
      <c r="A105" s="32"/>
      <c r="B105" s="103" t="s">
        <v>71</v>
      </c>
      <c r="C105" s="104"/>
      <c r="D105" s="40">
        <v>412</v>
      </c>
      <c r="E105" s="39">
        <v>0</v>
      </c>
      <c r="F105" s="41">
        <v>0</v>
      </c>
    </row>
    <row r="106" spans="1:6" ht="24.9" customHeight="1" x14ac:dyDescent="0.3">
      <c r="A106" s="32"/>
      <c r="B106" s="103" t="s">
        <v>72</v>
      </c>
      <c r="C106" s="104"/>
      <c r="D106" s="40">
        <v>413</v>
      </c>
      <c r="E106" s="39">
        <v>245495</v>
      </c>
      <c r="F106" s="41">
        <v>245495</v>
      </c>
    </row>
    <row r="107" spans="1:6" ht="24.9" customHeight="1" x14ac:dyDescent="0.3">
      <c r="A107" s="32"/>
      <c r="B107" s="103" t="s">
        <v>73</v>
      </c>
      <c r="C107" s="104"/>
      <c r="D107" s="40">
        <v>414</v>
      </c>
      <c r="E107" s="39">
        <v>-36146</v>
      </c>
      <c r="F107" s="41">
        <v>-10354</v>
      </c>
    </row>
    <row r="108" spans="1:6" ht="24.9" customHeight="1" x14ac:dyDescent="0.3">
      <c r="A108" s="32"/>
      <c r="B108" s="103" t="s">
        <v>74</v>
      </c>
      <c r="C108" s="104"/>
      <c r="D108" s="40">
        <v>415</v>
      </c>
      <c r="E108" s="39">
        <v>0</v>
      </c>
      <c r="F108" s="41">
        <v>0</v>
      </c>
    </row>
    <row r="109" spans="1:6" ht="24.9" customHeight="1" x14ac:dyDescent="0.3">
      <c r="A109" s="32"/>
      <c r="B109" s="103" t="s">
        <v>75</v>
      </c>
      <c r="C109" s="104"/>
      <c r="D109" s="40">
        <v>420</v>
      </c>
      <c r="E109" s="39">
        <f>E103+E106+E107</f>
        <v>1617168</v>
      </c>
      <c r="F109" s="41">
        <f>F103+F106+F107</f>
        <v>1642960</v>
      </c>
    </row>
    <row r="110" spans="1:6" ht="24.9" customHeight="1" x14ac:dyDescent="0.3">
      <c r="A110" s="32"/>
      <c r="B110" s="103" t="s">
        <v>76</v>
      </c>
      <c r="C110" s="104"/>
      <c r="D110" s="40">
        <v>421</v>
      </c>
      <c r="E110" s="39">
        <v>0</v>
      </c>
      <c r="F110" s="41">
        <v>0</v>
      </c>
    </row>
    <row r="111" spans="1:6" ht="24.9" customHeight="1" x14ac:dyDescent="0.3">
      <c r="A111" s="32"/>
      <c r="B111" s="105" t="s">
        <v>77</v>
      </c>
      <c r="C111" s="106"/>
      <c r="D111" s="42">
        <v>500</v>
      </c>
      <c r="E111" s="49">
        <f>E109</f>
        <v>1617168</v>
      </c>
      <c r="F111" s="49">
        <f>F109</f>
        <v>1642960</v>
      </c>
    </row>
    <row r="112" spans="1:6" ht="24.9" customHeight="1" x14ac:dyDescent="0.3">
      <c r="A112" s="32"/>
      <c r="B112" s="105" t="s">
        <v>78</v>
      </c>
      <c r="C112" s="106"/>
      <c r="D112" s="42"/>
      <c r="E112" s="41">
        <f>E86+E111</f>
        <v>1650904</v>
      </c>
      <c r="F112" s="41">
        <f>F86+F111</f>
        <v>1650368</v>
      </c>
    </row>
    <row r="113" spans="1:8" x14ac:dyDescent="0.3">
      <c r="A113" s="50"/>
      <c r="B113" s="50"/>
      <c r="C113" s="50"/>
      <c r="D113" s="50"/>
      <c r="E113" s="50"/>
      <c r="F113" s="50"/>
    </row>
    <row r="114" spans="1:8" x14ac:dyDescent="0.3">
      <c r="A114" s="14"/>
      <c r="B114" s="11" t="s">
        <v>249</v>
      </c>
      <c r="C114" s="11" t="s">
        <v>249</v>
      </c>
      <c r="D114" s="11" t="s">
        <v>249</v>
      </c>
      <c r="E114" s="12"/>
      <c r="F114" s="11" t="s">
        <v>249</v>
      </c>
      <c r="G114" s="11"/>
      <c r="H114" s="15"/>
    </row>
    <row r="115" spans="1:8" x14ac:dyDescent="0.3">
      <c r="A115" s="14"/>
      <c r="B115" s="100" t="s">
        <v>258</v>
      </c>
      <c r="C115" s="100"/>
      <c r="D115" s="100"/>
      <c r="E115" s="13" t="s">
        <v>249</v>
      </c>
      <c r="F115" s="14" t="s">
        <v>249</v>
      </c>
      <c r="G115" s="11"/>
      <c r="H115" s="15"/>
    </row>
    <row r="116" spans="1:8" ht="9.75" customHeight="1" x14ac:dyDescent="0.3">
      <c r="A116" s="14"/>
      <c r="B116" s="101" t="s">
        <v>254</v>
      </c>
      <c r="C116" s="101"/>
      <c r="D116" s="14" t="s">
        <v>249</v>
      </c>
      <c r="E116" s="51" t="s">
        <v>250</v>
      </c>
      <c r="F116" s="14" t="s">
        <v>249</v>
      </c>
      <c r="G116" s="11"/>
      <c r="H116" s="15"/>
    </row>
    <row r="117" spans="1:8" ht="30" customHeight="1" x14ac:dyDescent="0.3">
      <c r="A117" s="14"/>
      <c r="B117" s="100" t="s">
        <v>251</v>
      </c>
      <c r="C117" s="100"/>
      <c r="D117" s="14" t="s">
        <v>249</v>
      </c>
      <c r="E117" s="13" t="s">
        <v>249</v>
      </c>
      <c r="F117" s="14" t="s">
        <v>249</v>
      </c>
      <c r="G117" s="11"/>
      <c r="H117" s="15"/>
    </row>
    <row r="118" spans="1:8" ht="15" customHeight="1" x14ac:dyDescent="0.3">
      <c r="A118" s="52"/>
      <c r="B118" s="101" t="s">
        <v>253</v>
      </c>
      <c r="C118" s="101"/>
      <c r="D118" s="14" t="s">
        <v>249</v>
      </c>
      <c r="E118" s="51" t="s">
        <v>250</v>
      </c>
      <c r="F118" s="14" t="s">
        <v>249</v>
      </c>
      <c r="G118" s="16"/>
      <c r="H118" s="15"/>
    </row>
    <row r="119" spans="1:8" ht="27.75" customHeight="1" x14ac:dyDescent="0.3">
      <c r="A119" s="52"/>
      <c r="B119" s="102" t="s">
        <v>252</v>
      </c>
      <c r="C119" s="102"/>
      <c r="D119" s="102"/>
      <c r="E119" s="102"/>
      <c r="F119" s="102"/>
      <c r="G119" s="15"/>
      <c r="H119" s="15"/>
    </row>
    <row r="120" spans="1:8" ht="0.6" customHeight="1" x14ac:dyDescent="0.3">
      <c r="A120" s="53"/>
      <c r="B120" s="54"/>
      <c r="C120" s="54"/>
      <c r="D120" s="54"/>
      <c r="E120" s="55"/>
      <c r="F120" s="54"/>
      <c r="G120" s="15"/>
      <c r="H120" s="15"/>
    </row>
    <row r="121" spans="1:8" hidden="1" x14ac:dyDescent="0.3">
      <c r="A121" s="53"/>
      <c r="B121" s="54"/>
      <c r="C121" s="54"/>
      <c r="D121" s="54"/>
      <c r="E121" s="55"/>
      <c r="F121" s="54"/>
      <c r="G121" s="15"/>
      <c r="H121" s="15"/>
    </row>
    <row r="122" spans="1:8" hidden="1" x14ac:dyDescent="0.3">
      <c r="A122" s="15"/>
      <c r="B122" s="17"/>
      <c r="C122" s="17"/>
      <c r="D122" s="17"/>
      <c r="E122" s="18"/>
      <c r="F122" s="17"/>
      <c r="G122" s="15"/>
    </row>
    <row r="123" spans="1:8" hidden="1" x14ac:dyDescent="0.3">
      <c r="A123" s="15"/>
      <c r="B123" s="17"/>
      <c r="C123" s="17"/>
      <c r="D123" s="17"/>
      <c r="E123" s="18"/>
      <c r="F123" s="17"/>
      <c r="G123" s="15"/>
    </row>
    <row r="124" spans="1:8" hidden="1" x14ac:dyDescent="0.3">
      <c r="A124" s="15"/>
      <c r="B124" s="17"/>
      <c r="C124" s="17"/>
      <c r="D124" s="17"/>
      <c r="E124" s="18"/>
      <c r="F124" s="17"/>
      <c r="G124" s="15"/>
    </row>
    <row r="125" spans="1:8" hidden="1" x14ac:dyDescent="0.3">
      <c r="A125" s="15"/>
      <c r="B125" s="17"/>
      <c r="C125" s="17"/>
      <c r="D125" s="17"/>
      <c r="E125" s="18"/>
      <c r="F125" s="17"/>
      <c r="G125" s="15"/>
    </row>
    <row r="126" spans="1:8" hidden="1" x14ac:dyDescent="0.3">
      <c r="A126" s="15"/>
      <c r="B126" s="17"/>
      <c r="C126" s="17"/>
      <c r="D126" s="17"/>
      <c r="E126" s="18"/>
      <c r="F126" s="17"/>
      <c r="G126" s="15"/>
    </row>
    <row r="127" spans="1:8" hidden="1" x14ac:dyDescent="0.3">
      <c r="A127" s="15"/>
      <c r="B127" s="15"/>
      <c r="C127" s="15"/>
      <c r="D127" s="15"/>
      <c r="E127" s="19"/>
      <c r="F127" s="15"/>
      <c r="G127" s="15"/>
    </row>
    <row r="128" spans="1:8" hidden="1" x14ac:dyDescent="0.3"/>
  </sheetData>
  <mergeCells count="91">
    <mergeCell ref="B103:C103"/>
    <mergeCell ref="B104:C104"/>
    <mergeCell ref="B97:C97"/>
    <mergeCell ref="B98:C98"/>
    <mergeCell ref="B99:C99"/>
    <mergeCell ref="B100:C100"/>
    <mergeCell ref="B101:C101"/>
    <mergeCell ref="B102:C102"/>
    <mergeCell ref="B96:C96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70:C70"/>
    <mergeCell ref="B71:C71"/>
    <mergeCell ref="B84:C84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65:C65"/>
    <mergeCell ref="B66:C66"/>
    <mergeCell ref="B67:C67"/>
    <mergeCell ref="B68:C68"/>
    <mergeCell ref="B69:C69"/>
    <mergeCell ref="B107:C107"/>
    <mergeCell ref="B33:C33"/>
    <mergeCell ref="B44:C44"/>
    <mergeCell ref="B34:C34"/>
    <mergeCell ref="B35:C35"/>
    <mergeCell ref="B37:C37"/>
    <mergeCell ref="B38:C38"/>
    <mergeCell ref="B39:C39"/>
    <mergeCell ref="B40:C40"/>
    <mergeCell ref="B42:C42"/>
    <mergeCell ref="B43:C43"/>
    <mergeCell ref="B60:C60"/>
    <mergeCell ref="B45:C45"/>
    <mergeCell ref="B46:C46"/>
    <mergeCell ref="B51:C51"/>
    <mergeCell ref="B52:C52"/>
    <mergeCell ref="B49:C49"/>
    <mergeCell ref="B50:C50"/>
    <mergeCell ref="B63:C63"/>
    <mergeCell ref="B105:C105"/>
    <mergeCell ref="B106:C106"/>
    <mergeCell ref="B53:C53"/>
    <mergeCell ref="B54:C54"/>
    <mergeCell ref="B55:C55"/>
    <mergeCell ref="B56:C56"/>
    <mergeCell ref="B57:C57"/>
    <mergeCell ref="B58:C58"/>
    <mergeCell ref="B59:C59"/>
    <mergeCell ref="B72:C72"/>
    <mergeCell ref="B61:C61"/>
    <mergeCell ref="B62:C62"/>
    <mergeCell ref="B64:C64"/>
    <mergeCell ref="C19:E19"/>
    <mergeCell ref="C16:D16"/>
    <mergeCell ref="C17:D17"/>
    <mergeCell ref="B47:C47"/>
    <mergeCell ref="B48:C48"/>
    <mergeCell ref="B36:C36"/>
    <mergeCell ref="A30:F30"/>
    <mergeCell ref="A31:F31"/>
    <mergeCell ref="A32:C32"/>
    <mergeCell ref="B41:C41"/>
    <mergeCell ref="B108:C108"/>
    <mergeCell ref="B109:C109"/>
    <mergeCell ref="B110:C110"/>
    <mergeCell ref="B111:C111"/>
    <mergeCell ref="B112:C112"/>
    <mergeCell ref="B115:D115"/>
    <mergeCell ref="B116:C116"/>
    <mergeCell ref="B117:C117"/>
    <mergeCell ref="B118:C118"/>
    <mergeCell ref="B119:F119"/>
  </mergeCells>
  <hyperlinks>
    <hyperlink ref="F2" r:id="rId1" display="https://online.zakon.kz/Document/?doc_id=32842012"/>
  </hyperlinks>
  <pageMargins left="0.7" right="0.7" top="0.75" bottom="0.75" header="0.3" footer="0.3"/>
  <pageSetup paperSize="9" scale="93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10" workbookViewId="0">
      <selection activeCell="M31" sqref="M31"/>
    </sheetView>
  </sheetViews>
  <sheetFormatPr defaultRowHeight="14.4" x14ac:dyDescent="0.3"/>
  <cols>
    <col min="1" max="1" width="3" customWidth="1"/>
    <col min="2" max="2" width="49.88671875" customWidth="1"/>
    <col min="3" max="3" width="7.33203125" customWidth="1"/>
    <col min="4" max="5" width="20.5546875" customWidth="1"/>
  </cols>
  <sheetData>
    <row r="1" spans="2:5" x14ac:dyDescent="0.3">
      <c r="E1" s="3" t="s">
        <v>219</v>
      </c>
    </row>
    <row r="2" spans="2:5" x14ac:dyDescent="0.3">
      <c r="E2" s="4" t="s">
        <v>220</v>
      </c>
    </row>
    <row r="3" spans="2:5" x14ac:dyDescent="0.3">
      <c r="E3" s="3" t="s">
        <v>221</v>
      </c>
    </row>
    <row r="4" spans="2:5" x14ac:dyDescent="0.3">
      <c r="E4" s="3" t="s">
        <v>222</v>
      </c>
    </row>
    <row r="5" spans="2:5" x14ac:dyDescent="0.3">
      <c r="E5" s="3" t="s">
        <v>223</v>
      </c>
    </row>
    <row r="6" spans="2:5" x14ac:dyDescent="0.3">
      <c r="E6" s="3" t="s">
        <v>224</v>
      </c>
    </row>
    <row r="7" spans="2:5" x14ac:dyDescent="0.3">
      <c r="E7" s="3" t="s">
        <v>225</v>
      </c>
    </row>
    <row r="8" spans="2:5" x14ac:dyDescent="0.3">
      <c r="E8" s="3" t="s">
        <v>226</v>
      </c>
    </row>
    <row r="9" spans="2:5" x14ac:dyDescent="0.3">
      <c r="E9" s="3"/>
    </row>
    <row r="10" spans="2:5" x14ac:dyDescent="0.3">
      <c r="E10" s="3" t="s">
        <v>227</v>
      </c>
    </row>
    <row r="11" spans="2:5" x14ac:dyDescent="0.3">
      <c r="E11" s="3" t="s">
        <v>228</v>
      </c>
    </row>
    <row r="12" spans="2:5" x14ac:dyDescent="0.3">
      <c r="E12" s="3" t="s">
        <v>225</v>
      </c>
    </row>
    <row r="13" spans="2:5" x14ac:dyDescent="0.3">
      <c r="E13" s="3" t="s">
        <v>229</v>
      </c>
    </row>
    <row r="14" spans="2:5" x14ac:dyDescent="0.3">
      <c r="E14" s="3"/>
    </row>
    <row r="15" spans="2:5" x14ac:dyDescent="0.3">
      <c r="E15" s="3" t="s">
        <v>230</v>
      </c>
    </row>
    <row r="16" spans="2:5" ht="15.6" x14ac:dyDescent="0.3">
      <c r="B16" s="108" t="s">
        <v>243</v>
      </c>
      <c r="C16" s="108"/>
      <c r="D16" s="108"/>
      <c r="E16" s="108"/>
    </row>
    <row r="17" spans="1:5" x14ac:dyDescent="0.3">
      <c r="B17" s="109" t="s">
        <v>262</v>
      </c>
      <c r="C17" s="109"/>
      <c r="D17" s="109"/>
      <c r="E17" s="109"/>
    </row>
    <row r="18" spans="1:5" ht="19.95" customHeight="1" x14ac:dyDescent="0.3">
      <c r="A18" s="123" t="s">
        <v>260</v>
      </c>
      <c r="B18" s="123"/>
      <c r="C18" s="123"/>
      <c r="D18" s="123"/>
      <c r="E18" s="123"/>
    </row>
    <row r="19" spans="1:5" ht="13.2" customHeight="1" x14ac:dyDescent="0.3">
      <c r="B19" s="94" t="s">
        <v>256</v>
      </c>
      <c r="C19" s="6"/>
      <c r="D19" s="6"/>
      <c r="E19" s="6"/>
    </row>
    <row r="20" spans="1:5" ht="8.4" hidden="1" customHeight="1" x14ac:dyDescent="0.3">
      <c r="E20" s="1" t="s">
        <v>242</v>
      </c>
    </row>
    <row r="21" spans="1:5" ht="20.399999999999999" customHeight="1" x14ac:dyDescent="0.3">
      <c r="A21" s="118" t="s">
        <v>79</v>
      </c>
      <c r="B21" s="119"/>
      <c r="C21" s="31" t="s">
        <v>1</v>
      </c>
      <c r="D21" s="31" t="s">
        <v>80</v>
      </c>
      <c r="E21" s="31" t="s">
        <v>81</v>
      </c>
    </row>
    <row r="22" spans="1:5" x14ac:dyDescent="0.3">
      <c r="A22" s="115"/>
      <c r="B22" s="116"/>
      <c r="C22" s="116"/>
      <c r="D22" s="116"/>
      <c r="E22" s="117"/>
    </row>
    <row r="23" spans="1:5" x14ac:dyDescent="0.3">
      <c r="A23" s="32"/>
      <c r="B23" s="57" t="s">
        <v>82</v>
      </c>
      <c r="C23" s="40">
        <v>10</v>
      </c>
      <c r="D23" s="58">
        <v>87183</v>
      </c>
      <c r="E23" s="58">
        <v>171810</v>
      </c>
    </row>
    <row r="24" spans="1:5" x14ac:dyDescent="0.3">
      <c r="A24" s="32"/>
      <c r="B24" s="57" t="s">
        <v>83</v>
      </c>
      <c r="C24" s="40">
        <v>11</v>
      </c>
      <c r="D24" s="58">
        <v>99796</v>
      </c>
      <c r="E24" s="58">
        <v>172943</v>
      </c>
    </row>
    <row r="25" spans="1:5" x14ac:dyDescent="0.3">
      <c r="A25" s="32"/>
      <c r="B25" s="59" t="s">
        <v>84</v>
      </c>
      <c r="C25" s="42">
        <v>12</v>
      </c>
      <c r="D25" s="60">
        <f>D23-D24</f>
        <v>-12613</v>
      </c>
      <c r="E25" s="60">
        <f>E23-E24</f>
        <v>-1133</v>
      </c>
    </row>
    <row r="26" spans="1:5" x14ac:dyDescent="0.3">
      <c r="A26" s="32"/>
      <c r="B26" s="57" t="s">
        <v>85</v>
      </c>
      <c r="C26" s="40">
        <v>13</v>
      </c>
      <c r="D26" s="58">
        <v>0</v>
      </c>
      <c r="E26" s="58">
        <v>0</v>
      </c>
    </row>
    <row r="27" spans="1:5" x14ac:dyDescent="0.3">
      <c r="A27" s="32"/>
      <c r="B27" s="57" t="s">
        <v>86</v>
      </c>
      <c r="C27" s="40">
        <v>14</v>
      </c>
      <c r="D27" s="58">
        <v>13728</v>
      </c>
      <c r="E27" s="58">
        <v>28883</v>
      </c>
    </row>
    <row r="28" spans="1:5" ht="22.8" x14ac:dyDescent="0.3">
      <c r="A28" s="32"/>
      <c r="B28" s="59" t="s">
        <v>87</v>
      </c>
      <c r="C28" s="42">
        <v>20</v>
      </c>
      <c r="D28" s="60">
        <f>D25-D27</f>
        <v>-26341</v>
      </c>
      <c r="E28" s="60">
        <f>E25-E27</f>
        <v>-30016</v>
      </c>
    </row>
    <row r="29" spans="1:5" x14ac:dyDescent="0.3">
      <c r="A29" s="32"/>
      <c r="B29" s="57" t="s">
        <v>88</v>
      </c>
      <c r="C29" s="40">
        <v>21</v>
      </c>
      <c r="D29" s="58">
        <v>27</v>
      </c>
      <c r="E29" s="58">
        <v>121</v>
      </c>
    </row>
    <row r="30" spans="1:5" x14ac:dyDescent="0.3">
      <c r="A30" s="32"/>
      <c r="B30" s="57" t="s">
        <v>89</v>
      </c>
      <c r="C30" s="40">
        <v>22</v>
      </c>
      <c r="D30" s="58">
        <v>0</v>
      </c>
      <c r="E30" s="58">
        <v>0</v>
      </c>
    </row>
    <row r="31" spans="1:5" ht="36" x14ac:dyDescent="0.3">
      <c r="A31" s="32"/>
      <c r="B31" s="57" t="s">
        <v>90</v>
      </c>
      <c r="C31" s="40">
        <v>23</v>
      </c>
      <c r="D31" s="58">
        <v>0</v>
      </c>
      <c r="E31" s="58">
        <v>0</v>
      </c>
    </row>
    <row r="32" spans="1:5" x14ac:dyDescent="0.3">
      <c r="A32" s="32"/>
      <c r="B32" s="57" t="s">
        <v>91</v>
      </c>
      <c r="C32" s="40">
        <v>24</v>
      </c>
      <c r="D32" s="58">
        <v>611</v>
      </c>
      <c r="E32" s="58">
        <v>72</v>
      </c>
    </row>
    <row r="33" spans="1:5" x14ac:dyDescent="0.3">
      <c r="A33" s="32"/>
      <c r="B33" s="57" t="s">
        <v>92</v>
      </c>
      <c r="C33" s="40">
        <v>25</v>
      </c>
      <c r="D33" s="58"/>
      <c r="E33" s="58"/>
    </row>
    <row r="34" spans="1:5" ht="22.8" x14ac:dyDescent="0.3">
      <c r="A34" s="32"/>
      <c r="B34" s="59" t="s">
        <v>93</v>
      </c>
      <c r="C34" s="42">
        <v>100</v>
      </c>
      <c r="D34" s="60">
        <f>D28+D29+D30+D31+D32-D33</f>
        <v>-25703</v>
      </c>
      <c r="E34" s="60">
        <f>E28+E29+E32-E33</f>
        <v>-29823</v>
      </c>
    </row>
    <row r="35" spans="1:5" x14ac:dyDescent="0.3">
      <c r="A35" s="32"/>
      <c r="B35" s="57" t="s">
        <v>94</v>
      </c>
      <c r="C35" s="40">
        <v>101</v>
      </c>
      <c r="D35" s="58"/>
      <c r="E35" s="58"/>
    </row>
    <row r="36" spans="1:5" ht="22.8" x14ac:dyDescent="0.3">
      <c r="A36" s="32"/>
      <c r="B36" s="59" t="s">
        <v>95</v>
      </c>
      <c r="C36" s="42">
        <v>200</v>
      </c>
      <c r="D36" s="60">
        <f>D34-D35</f>
        <v>-25703</v>
      </c>
      <c r="E36" s="60">
        <f>E34-E35</f>
        <v>-29823</v>
      </c>
    </row>
    <row r="37" spans="1:5" ht="24" x14ac:dyDescent="0.3">
      <c r="A37" s="32"/>
      <c r="B37" s="57" t="s">
        <v>96</v>
      </c>
      <c r="C37" s="40">
        <v>201</v>
      </c>
      <c r="D37" s="58">
        <v>0</v>
      </c>
      <c r="E37" s="58">
        <v>0</v>
      </c>
    </row>
    <row r="38" spans="1:5" x14ac:dyDescent="0.3">
      <c r="A38" s="32"/>
      <c r="B38" s="59" t="s">
        <v>97</v>
      </c>
      <c r="C38" s="42">
        <v>300</v>
      </c>
      <c r="D38" s="60">
        <f>D36+D37</f>
        <v>-25703</v>
      </c>
      <c r="E38" s="60">
        <f>E36</f>
        <v>-29823</v>
      </c>
    </row>
    <row r="39" spans="1:5" x14ac:dyDescent="0.3">
      <c r="A39" s="32"/>
      <c r="B39" s="57" t="s">
        <v>98</v>
      </c>
      <c r="C39" s="40"/>
      <c r="D39" s="58">
        <v>0</v>
      </c>
      <c r="E39" s="58">
        <v>0</v>
      </c>
    </row>
    <row r="40" spans="1:5" x14ac:dyDescent="0.3">
      <c r="A40" s="32"/>
      <c r="B40" s="57" t="s">
        <v>99</v>
      </c>
      <c r="C40" s="40"/>
      <c r="D40" s="58">
        <v>0</v>
      </c>
      <c r="E40" s="58">
        <v>0</v>
      </c>
    </row>
    <row r="41" spans="1:5" x14ac:dyDescent="0.3">
      <c r="A41" s="32"/>
      <c r="B41" s="59" t="s">
        <v>100</v>
      </c>
      <c r="C41" s="42">
        <v>400</v>
      </c>
      <c r="D41" s="60">
        <f>D52</f>
        <v>0</v>
      </c>
      <c r="E41" s="60">
        <f>E52</f>
        <v>4627</v>
      </c>
    </row>
    <row r="42" spans="1:5" x14ac:dyDescent="0.3">
      <c r="A42" s="32"/>
      <c r="B42" s="120" t="s">
        <v>101</v>
      </c>
      <c r="C42" s="121"/>
      <c r="D42" s="121"/>
      <c r="E42" s="122"/>
    </row>
    <row r="43" spans="1:5" ht="24" x14ac:dyDescent="0.3">
      <c r="A43" s="32"/>
      <c r="B43" s="57" t="s">
        <v>102</v>
      </c>
      <c r="C43" s="40">
        <v>410</v>
      </c>
      <c r="D43" s="58">
        <v>0</v>
      </c>
      <c r="E43" s="58">
        <v>0</v>
      </c>
    </row>
    <row r="44" spans="1:5" ht="36" x14ac:dyDescent="0.3">
      <c r="A44" s="32"/>
      <c r="B44" s="57" t="s">
        <v>103</v>
      </c>
      <c r="C44" s="40">
        <v>411</v>
      </c>
      <c r="D44" s="58">
        <v>0</v>
      </c>
      <c r="E44" s="58">
        <v>0</v>
      </c>
    </row>
    <row r="45" spans="1:5" ht="24" x14ac:dyDescent="0.3">
      <c r="A45" s="32"/>
      <c r="B45" s="57" t="s">
        <v>104</v>
      </c>
      <c r="C45" s="40">
        <v>412</v>
      </c>
      <c r="D45" s="58">
        <v>0</v>
      </c>
      <c r="E45" s="58">
        <v>0</v>
      </c>
    </row>
    <row r="46" spans="1:5" x14ac:dyDescent="0.3">
      <c r="A46" s="32"/>
      <c r="B46" s="57" t="s">
        <v>105</v>
      </c>
      <c r="C46" s="40">
        <v>413</v>
      </c>
      <c r="D46" s="58">
        <v>0</v>
      </c>
      <c r="E46" s="58">
        <v>0</v>
      </c>
    </row>
    <row r="47" spans="1:5" x14ac:dyDescent="0.3">
      <c r="A47" s="32"/>
      <c r="B47" s="57" t="s">
        <v>106</v>
      </c>
      <c r="C47" s="40">
        <v>414</v>
      </c>
      <c r="D47" s="58">
        <v>0</v>
      </c>
      <c r="E47" s="58">
        <v>0</v>
      </c>
    </row>
    <row r="48" spans="1:5" x14ac:dyDescent="0.3">
      <c r="A48" s="32"/>
      <c r="B48" s="57" t="s">
        <v>107</v>
      </c>
      <c r="C48" s="40">
        <v>415</v>
      </c>
      <c r="D48" s="58">
        <v>0</v>
      </c>
      <c r="E48" s="58">
        <v>0</v>
      </c>
    </row>
    <row r="49" spans="1:5" x14ac:dyDescent="0.3">
      <c r="A49" s="32"/>
      <c r="B49" s="57" t="s">
        <v>108</v>
      </c>
      <c r="C49" s="40">
        <v>416</v>
      </c>
      <c r="D49" s="58"/>
      <c r="E49" s="58">
        <v>4627</v>
      </c>
    </row>
    <row r="50" spans="1:5" x14ac:dyDescent="0.3">
      <c r="A50" s="32"/>
      <c r="B50" s="57" t="s">
        <v>109</v>
      </c>
      <c r="C50" s="40">
        <v>417</v>
      </c>
      <c r="D50" s="58">
        <v>0</v>
      </c>
      <c r="E50" s="58">
        <v>0</v>
      </c>
    </row>
    <row r="51" spans="1:5" x14ac:dyDescent="0.3">
      <c r="A51" s="32"/>
      <c r="B51" s="57" t="s">
        <v>110</v>
      </c>
      <c r="C51" s="40">
        <v>418</v>
      </c>
      <c r="D51" s="58">
        <v>0</v>
      </c>
      <c r="E51" s="58">
        <v>0</v>
      </c>
    </row>
    <row r="52" spans="1:5" ht="45.6" x14ac:dyDescent="0.3">
      <c r="A52" s="32"/>
      <c r="B52" s="59" t="s">
        <v>111</v>
      </c>
      <c r="C52" s="42">
        <v>420</v>
      </c>
      <c r="D52" s="60">
        <f>D49</f>
        <v>0</v>
      </c>
      <c r="E52" s="60">
        <f>E49</f>
        <v>4627</v>
      </c>
    </row>
    <row r="53" spans="1:5" x14ac:dyDescent="0.3">
      <c r="A53" s="32"/>
      <c r="B53" s="57" t="s">
        <v>112</v>
      </c>
      <c r="C53" s="40">
        <v>431</v>
      </c>
      <c r="D53" s="58">
        <v>0</v>
      </c>
      <c r="E53" s="58">
        <v>0</v>
      </c>
    </row>
    <row r="54" spans="1:5" ht="36" x14ac:dyDescent="0.3">
      <c r="A54" s="32"/>
      <c r="B54" s="57" t="s">
        <v>103</v>
      </c>
      <c r="C54" s="40">
        <v>432</v>
      </c>
      <c r="D54" s="58">
        <v>0</v>
      </c>
      <c r="E54" s="58">
        <v>0</v>
      </c>
    </row>
    <row r="55" spans="1:5" x14ac:dyDescent="0.3">
      <c r="A55" s="32"/>
      <c r="B55" s="57" t="s">
        <v>113</v>
      </c>
      <c r="C55" s="40">
        <v>433</v>
      </c>
      <c r="D55" s="58">
        <v>0</v>
      </c>
      <c r="E55" s="58">
        <v>0</v>
      </c>
    </row>
    <row r="56" spans="1:5" x14ac:dyDescent="0.3">
      <c r="A56" s="32"/>
      <c r="B56" s="57" t="s">
        <v>110</v>
      </c>
      <c r="C56" s="40">
        <v>434</v>
      </c>
      <c r="D56" s="58">
        <v>0</v>
      </c>
      <c r="E56" s="58">
        <v>0</v>
      </c>
    </row>
    <row r="57" spans="1:5" ht="24" x14ac:dyDescent="0.3">
      <c r="A57" s="32"/>
      <c r="B57" s="57" t="s">
        <v>114</v>
      </c>
      <c r="C57" s="40">
        <v>435</v>
      </c>
      <c r="D57" s="58">
        <v>0</v>
      </c>
      <c r="E57" s="58">
        <v>0</v>
      </c>
    </row>
    <row r="58" spans="1:5" ht="45.6" x14ac:dyDescent="0.3">
      <c r="A58" s="32"/>
      <c r="B58" s="59" t="s">
        <v>115</v>
      </c>
      <c r="C58" s="42">
        <v>440</v>
      </c>
      <c r="D58" s="60">
        <v>0</v>
      </c>
      <c r="E58" s="60">
        <v>0</v>
      </c>
    </row>
    <row r="59" spans="1:5" x14ac:dyDescent="0.3">
      <c r="A59" s="32"/>
      <c r="B59" s="59" t="s">
        <v>116</v>
      </c>
      <c r="C59" s="42">
        <v>500</v>
      </c>
      <c r="D59" s="60">
        <f>D38+D41</f>
        <v>-25703</v>
      </c>
      <c r="E59" s="60">
        <f>E38+E41</f>
        <v>-25196</v>
      </c>
    </row>
    <row r="60" spans="1:5" x14ac:dyDescent="0.3">
      <c r="A60" s="32"/>
      <c r="B60" s="57" t="s">
        <v>117</v>
      </c>
      <c r="C60" s="40"/>
      <c r="D60" s="61"/>
      <c r="E60" s="61"/>
    </row>
    <row r="61" spans="1:5" x14ac:dyDescent="0.3">
      <c r="A61" s="32"/>
      <c r="B61" s="57" t="s">
        <v>98</v>
      </c>
      <c r="C61" s="40"/>
      <c r="D61" s="58">
        <v>0</v>
      </c>
      <c r="E61" s="58">
        <v>0</v>
      </c>
    </row>
    <row r="62" spans="1:5" x14ac:dyDescent="0.3">
      <c r="A62" s="32"/>
      <c r="B62" s="57" t="s">
        <v>118</v>
      </c>
      <c r="C62" s="40"/>
      <c r="D62" s="58">
        <v>0</v>
      </c>
      <c r="E62" s="58">
        <v>0</v>
      </c>
    </row>
    <row r="63" spans="1:5" x14ac:dyDescent="0.3">
      <c r="A63" s="32"/>
      <c r="B63" s="59" t="s">
        <v>119</v>
      </c>
      <c r="C63" s="42">
        <v>600</v>
      </c>
      <c r="D63" s="62">
        <v>0</v>
      </c>
      <c r="E63" s="62">
        <v>0</v>
      </c>
    </row>
    <row r="64" spans="1:5" x14ac:dyDescent="0.3">
      <c r="A64" s="32"/>
      <c r="B64" s="120" t="s">
        <v>101</v>
      </c>
      <c r="C64" s="121"/>
      <c r="D64" s="121"/>
      <c r="E64" s="122"/>
    </row>
    <row r="65" spans="1:5" x14ac:dyDescent="0.3">
      <c r="A65" s="32"/>
      <c r="B65" s="57" t="s">
        <v>120</v>
      </c>
      <c r="C65" s="40"/>
      <c r="D65" s="61"/>
      <c r="E65" s="61"/>
    </row>
    <row r="66" spans="1:5" x14ac:dyDescent="0.3">
      <c r="A66" s="32"/>
      <c r="B66" s="57" t="s">
        <v>121</v>
      </c>
      <c r="C66" s="40"/>
      <c r="D66" s="58">
        <v>0</v>
      </c>
      <c r="E66" s="58">
        <v>0</v>
      </c>
    </row>
    <row r="67" spans="1:5" x14ac:dyDescent="0.3">
      <c r="A67" s="32"/>
      <c r="B67" s="57" t="s">
        <v>122</v>
      </c>
      <c r="C67" s="40"/>
      <c r="D67" s="58">
        <v>0</v>
      </c>
      <c r="E67" s="58">
        <v>0</v>
      </c>
    </row>
    <row r="68" spans="1:5" x14ac:dyDescent="0.3">
      <c r="A68" s="32"/>
      <c r="B68" s="57" t="s">
        <v>123</v>
      </c>
      <c r="C68" s="40"/>
      <c r="D68" s="61"/>
      <c r="E68" s="61"/>
    </row>
    <row r="69" spans="1:5" x14ac:dyDescent="0.3">
      <c r="A69" s="32"/>
      <c r="B69" s="57" t="s">
        <v>121</v>
      </c>
      <c r="C69" s="40"/>
      <c r="D69" s="58">
        <v>0</v>
      </c>
      <c r="E69" s="58">
        <v>0</v>
      </c>
    </row>
    <row r="70" spans="1:5" x14ac:dyDescent="0.3">
      <c r="A70" s="32"/>
      <c r="B70" s="57" t="s">
        <v>122</v>
      </c>
      <c r="C70" s="40"/>
      <c r="D70" s="58">
        <v>0</v>
      </c>
      <c r="E70" s="58">
        <v>0</v>
      </c>
    </row>
    <row r="71" spans="1:5" x14ac:dyDescent="0.3">
      <c r="A71" s="50"/>
      <c r="B71" s="50"/>
      <c r="C71" s="50"/>
      <c r="D71" s="50"/>
      <c r="E71" s="50"/>
    </row>
    <row r="72" spans="1:5" x14ac:dyDescent="0.3">
      <c r="A72" s="50"/>
      <c r="B72" s="50"/>
      <c r="C72" s="50"/>
      <c r="D72" s="50"/>
      <c r="E72" s="50"/>
    </row>
    <row r="73" spans="1:5" x14ac:dyDescent="0.3">
      <c r="A73" s="50"/>
      <c r="B73" s="100" t="s">
        <v>258</v>
      </c>
      <c r="C73" s="100"/>
      <c r="D73" s="100"/>
      <c r="E73" s="13" t="s">
        <v>249</v>
      </c>
    </row>
    <row r="74" spans="1:5" ht="11.25" customHeight="1" x14ac:dyDescent="0.3">
      <c r="A74" s="50"/>
      <c r="B74" s="101" t="s">
        <v>254</v>
      </c>
      <c r="C74" s="101"/>
      <c r="D74" s="14" t="s">
        <v>249</v>
      </c>
      <c r="E74" s="51" t="s">
        <v>250</v>
      </c>
    </row>
    <row r="75" spans="1:5" ht="31.5" customHeight="1" x14ac:dyDescent="0.3">
      <c r="A75" s="50"/>
      <c r="B75" s="100" t="s">
        <v>251</v>
      </c>
      <c r="C75" s="100"/>
      <c r="D75" s="14" t="s">
        <v>249</v>
      </c>
      <c r="E75" s="13" t="s">
        <v>249</v>
      </c>
    </row>
    <row r="76" spans="1:5" ht="12" customHeight="1" x14ac:dyDescent="0.3">
      <c r="A76" s="50"/>
      <c r="B76" s="101" t="s">
        <v>253</v>
      </c>
      <c r="C76" s="101"/>
      <c r="D76" s="14" t="s">
        <v>249</v>
      </c>
      <c r="E76" s="51" t="s">
        <v>250</v>
      </c>
    </row>
    <row r="77" spans="1:5" ht="25.5" customHeight="1" x14ac:dyDescent="0.3">
      <c r="A77" s="50"/>
      <c r="B77" s="102" t="s">
        <v>252</v>
      </c>
      <c r="C77" s="102"/>
      <c r="D77" s="102"/>
      <c r="E77" s="102"/>
    </row>
    <row r="78" spans="1:5" x14ac:dyDescent="0.3">
      <c r="A78" s="50"/>
      <c r="B78" s="50"/>
      <c r="C78" s="50"/>
      <c r="D78" s="50"/>
      <c r="E78" s="50"/>
    </row>
  </sheetData>
  <mergeCells count="12">
    <mergeCell ref="B16:E16"/>
    <mergeCell ref="B17:E17"/>
    <mergeCell ref="A22:E22"/>
    <mergeCell ref="A21:B21"/>
    <mergeCell ref="B64:E64"/>
    <mergeCell ref="B42:E42"/>
    <mergeCell ref="A18:E18"/>
    <mergeCell ref="B73:D73"/>
    <mergeCell ref="B74:C74"/>
    <mergeCell ref="B75:C75"/>
    <mergeCell ref="B76:C76"/>
    <mergeCell ref="B77:E77"/>
  </mergeCells>
  <hyperlinks>
    <hyperlink ref="E2" r:id="rId1" display="https://online.zakon.kz/Document/?doc_id=32842012"/>
  </hyperlinks>
  <pageMargins left="0.7" right="0.7" top="0.75" bottom="0.75" header="0.3" footer="0.3"/>
  <pageSetup paperSize="9" scale="84" orientation="portrait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view="pageBreakPreview" topLeftCell="A12" zoomScale="130" zoomScaleSheetLayoutView="130" workbookViewId="0">
      <selection activeCell="J27" sqref="J27"/>
    </sheetView>
  </sheetViews>
  <sheetFormatPr defaultRowHeight="14.4" x14ac:dyDescent="0.3"/>
  <cols>
    <col min="1" max="1" width="2.88671875" customWidth="1"/>
    <col min="2" max="2" width="31.5546875" customWidth="1"/>
    <col min="4" max="5" width="23" customWidth="1"/>
  </cols>
  <sheetData>
    <row r="1" spans="1:8" x14ac:dyDescent="0.3">
      <c r="A1" s="20"/>
      <c r="B1" s="20"/>
      <c r="C1" s="20"/>
      <c r="D1" s="20"/>
      <c r="E1" s="22" t="s">
        <v>219</v>
      </c>
    </row>
    <row r="2" spans="1:8" x14ac:dyDescent="0.3">
      <c r="A2" s="20"/>
      <c r="B2" s="20"/>
      <c r="C2" s="20"/>
      <c r="D2" s="20"/>
      <c r="E2" s="64" t="s">
        <v>220</v>
      </c>
    </row>
    <row r="3" spans="1:8" x14ac:dyDescent="0.3">
      <c r="A3" s="20"/>
      <c r="B3" s="20"/>
      <c r="C3" s="20"/>
      <c r="D3" s="20"/>
      <c r="E3" s="22" t="s">
        <v>221</v>
      </c>
    </row>
    <row r="4" spans="1:8" x14ac:dyDescent="0.3">
      <c r="A4" s="20"/>
      <c r="B4" s="20"/>
      <c r="C4" s="20"/>
      <c r="D4" s="20"/>
      <c r="E4" s="22" t="s">
        <v>222</v>
      </c>
    </row>
    <row r="5" spans="1:8" x14ac:dyDescent="0.3">
      <c r="A5" s="20"/>
      <c r="B5" s="20"/>
      <c r="C5" s="20"/>
      <c r="D5" s="20"/>
      <c r="E5" s="22" t="s">
        <v>223</v>
      </c>
    </row>
    <row r="6" spans="1:8" x14ac:dyDescent="0.3">
      <c r="A6" s="20"/>
      <c r="B6" s="20"/>
      <c r="C6" s="20"/>
      <c r="D6" s="20"/>
      <c r="E6" s="22" t="s">
        <v>224</v>
      </c>
    </row>
    <row r="7" spans="1:8" x14ac:dyDescent="0.3">
      <c r="A7" s="20"/>
      <c r="B7" s="20"/>
      <c r="C7" s="20"/>
      <c r="D7" s="20"/>
      <c r="E7" s="22" t="s">
        <v>225</v>
      </c>
      <c r="H7" s="9"/>
    </row>
    <row r="8" spans="1:8" x14ac:dyDescent="0.3">
      <c r="A8" s="20"/>
      <c r="B8" s="20"/>
      <c r="C8" s="20"/>
      <c r="D8" s="20"/>
      <c r="E8" s="22" t="s">
        <v>226</v>
      </c>
    </row>
    <row r="9" spans="1:8" ht="4.2" customHeight="1" x14ac:dyDescent="0.3">
      <c r="A9" s="20"/>
      <c r="B9" s="20"/>
      <c r="C9" s="20"/>
      <c r="D9" s="20"/>
      <c r="E9" s="22"/>
    </row>
    <row r="10" spans="1:8" x14ac:dyDescent="0.3">
      <c r="A10" s="20"/>
      <c r="B10" s="20"/>
      <c r="C10" s="20"/>
      <c r="D10" s="20"/>
      <c r="E10" s="22" t="s">
        <v>227</v>
      </c>
    </row>
    <row r="11" spans="1:8" x14ac:dyDescent="0.3">
      <c r="A11" s="20"/>
      <c r="B11" s="20"/>
      <c r="C11" s="20"/>
      <c r="D11" s="20"/>
      <c r="E11" s="22" t="s">
        <v>228</v>
      </c>
    </row>
    <row r="12" spans="1:8" x14ac:dyDescent="0.3">
      <c r="A12" s="20"/>
      <c r="B12" s="20"/>
      <c r="C12" s="20"/>
      <c r="D12" s="20"/>
      <c r="E12" s="22" t="s">
        <v>225</v>
      </c>
    </row>
    <row r="13" spans="1:8" x14ac:dyDescent="0.3">
      <c r="A13" s="20"/>
      <c r="B13" s="20"/>
      <c r="C13" s="20"/>
      <c r="D13" s="20"/>
      <c r="E13" s="22" t="s">
        <v>229</v>
      </c>
    </row>
    <row r="14" spans="1:8" x14ac:dyDescent="0.3">
      <c r="A14" s="20"/>
      <c r="B14" s="21"/>
      <c r="C14" s="20"/>
      <c r="D14" s="20"/>
      <c r="E14" s="22"/>
    </row>
    <row r="15" spans="1:8" x14ac:dyDescent="0.3">
      <c r="A15" s="20"/>
      <c r="B15" s="20"/>
      <c r="C15" s="20"/>
      <c r="D15" s="20"/>
      <c r="E15" s="22" t="s">
        <v>230</v>
      </c>
    </row>
    <row r="16" spans="1:8" ht="14.4" customHeight="1" x14ac:dyDescent="0.3">
      <c r="A16" s="20"/>
      <c r="B16" s="125" t="s">
        <v>244</v>
      </c>
      <c r="C16" s="125"/>
      <c r="D16" s="125"/>
      <c r="E16" s="20"/>
    </row>
    <row r="17" spans="1:6" x14ac:dyDescent="0.3">
      <c r="A17" s="20"/>
      <c r="B17" s="126" t="s">
        <v>264</v>
      </c>
      <c r="C17" s="126"/>
      <c r="D17" s="126"/>
      <c r="E17" s="23"/>
    </row>
    <row r="18" spans="1:6" x14ac:dyDescent="0.3">
      <c r="A18" s="20"/>
      <c r="B18" s="94" t="s">
        <v>255</v>
      </c>
      <c r="C18" s="25"/>
      <c r="D18" s="23"/>
      <c r="E18" s="23"/>
    </row>
    <row r="19" spans="1:6" x14ac:dyDescent="0.3">
      <c r="A19" s="20"/>
      <c r="B19" s="24" t="s">
        <v>233</v>
      </c>
      <c r="C19" s="25"/>
      <c r="D19" s="25"/>
      <c r="E19" s="23"/>
    </row>
    <row r="20" spans="1:6" x14ac:dyDescent="0.3">
      <c r="A20" s="20"/>
      <c r="B20" s="124" t="s">
        <v>234</v>
      </c>
      <c r="C20" s="124"/>
      <c r="D20" s="124"/>
      <c r="E20" s="23"/>
    </row>
    <row r="21" spans="1:6" x14ac:dyDescent="0.3">
      <c r="A21" s="20"/>
      <c r="B21" s="26" t="s">
        <v>265</v>
      </c>
      <c r="C21" s="26"/>
      <c r="D21" s="23"/>
      <c r="E21" s="23"/>
    </row>
    <row r="22" spans="1:6" x14ac:dyDescent="0.3">
      <c r="A22" s="20"/>
      <c r="B22" s="26" t="s">
        <v>241</v>
      </c>
      <c r="C22" s="26"/>
      <c r="D22" s="23"/>
      <c r="E22" s="23"/>
    </row>
    <row r="23" spans="1:6" x14ac:dyDescent="0.3">
      <c r="A23" s="20"/>
      <c r="B23" s="27" t="s">
        <v>235</v>
      </c>
      <c r="C23" s="25"/>
      <c r="D23" s="23"/>
      <c r="E23" s="23"/>
    </row>
    <row r="24" spans="1:6" x14ac:dyDescent="0.3">
      <c r="A24" s="20"/>
      <c r="B24" s="27" t="s">
        <v>236</v>
      </c>
      <c r="C24" s="25"/>
      <c r="D24" s="23"/>
      <c r="E24" s="23"/>
    </row>
    <row r="25" spans="1:6" x14ac:dyDescent="0.3">
      <c r="A25" s="20"/>
      <c r="B25" s="27" t="s">
        <v>237</v>
      </c>
      <c r="C25" s="25"/>
      <c r="D25" s="23"/>
      <c r="E25" s="23"/>
    </row>
    <row r="26" spans="1:6" x14ac:dyDescent="0.3">
      <c r="A26" s="20"/>
      <c r="B26" s="27" t="s">
        <v>266</v>
      </c>
      <c r="C26" s="25"/>
      <c r="D26" s="23"/>
      <c r="E26" s="23"/>
    </row>
    <row r="27" spans="1:6" x14ac:dyDescent="0.3">
      <c r="A27" s="20"/>
      <c r="B27" s="27" t="s">
        <v>238</v>
      </c>
      <c r="C27" s="25"/>
      <c r="D27" s="23"/>
      <c r="E27" s="23"/>
    </row>
    <row r="28" spans="1:6" x14ac:dyDescent="0.3">
      <c r="A28" s="20"/>
      <c r="B28" s="27" t="s">
        <v>239</v>
      </c>
      <c r="C28" s="25"/>
      <c r="D28" s="23"/>
      <c r="E28" s="23"/>
    </row>
    <row r="29" spans="1:6" x14ac:dyDescent="0.3">
      <c r="A29" s="20"/>
      <c r="B29" s="27" t="s">
        <v>240</v>
      </c>
      <c r="C29" s="25"/>
      <c r="D29" s="23"/>
      <c r="E29" s="23"/>
    </row>
    <row r="30" spans="1:6" x14ac:dyDescent="0.3">
      <c r="A30" s="28"/>
      <c r="B30" s="20"/>
      <c r="C30" s="20"/>
      <c r="D30" s="20"/>
      <c r="E30" s="29" t="s">
        <v>242</v>
      </c>
    </row>
    <row r="31" spans="1:6" ht="20.399999999999999" customHeight="1" x14ac:dyDescent="0.3">
      <c r="A31" s="130" t="s">
        <v>124</v>
      </c>
      <c r="B31" s="130"/>
      <c r="C31" s="31" t="s">
        <v>1</v>
      </c>
      <c r="D31" s="31" t="s">
        <v>80</v>
      </c>
      <c r="E31" s="31" t="s">
        <v>81</v>
      </c>
      <c r="F31" s="56"/>
    </row>
    <row r="32" spans="1:6" x14ac:dyDescent="0.3">
      <c r="A32" s="131"/>
      <c r="B32" s="132"/>
      <c r="C32" s="132"/>
      <c r="D32" s="132"/>
      <c r="E32" s="132"/>
      <c r="F32" s="56"/>
    </row>
    <row r="33" spans="1:6" ht="21" customHeight="1" x14ac:dyDescent="0.3">
      <c r="A33" s="63"/>
      <c r="B33" s="114" t="s">
        <v>125</v>
      </c>
      <c r="C33" s="114"/>
      <c r="D33" s="114"/>
      <c r="E33" s="114"/>
      <c r="F33" s="127"/>
    </row>
    <row r="34" spans="1:6" ht="22.8" x14ac:dyDescent="0.3">
      <c r="A34" s="63"/>
      <c r="B34" s="59" t="s">
        <v>126</v>
      </c>
      <c r="C34" s="42">
        <v>10</v>
      </c>
      <c r="D34" s="60">
        <f>D36+D37+D38+D39+D40+D41</f>
        <v>85201</v>
      </c>
      <c r="E34" s="60">
        <f>E36+E37+E38+E39+E40+E41</f>
        <v>185509</v>
      </c>
      <c r="F34" s="127"/>
    </row>
    <row r="35" spans="1:6" x14ac:dyDescent="0.3">
      <c r="A35" s="63"/>
      <c r="B35" s="129" t="s">
        <v>101</v>
      </c>
      <c r="C35" s="129"/>
      <c r="D35" s="129"/>
      <c r="E35" s="129"/>
      <c r="F35" s="127"/>
    </row>
    <row r="36" spans="1:6" x14ac:dyDescent="0.3">
      <c r="A36" s="63"/>
      <c r="B36" s="57" t="s">
        <v>127</v>
      </c>
      <c r="C36" s="40">
        <v>11</v>
      </c>
      <c r="D36" s="58">
        <v>19132</v>
      </c>
      <c r="E36" s="58">
        <v>180829</v>
      </c>
      <c r="F36" s="127"/>
    </row>
    <row r="37" spans="1:6" x14ac:dyDescent="0.3">
      <c r="A37" s="63"/>
      <c r="B37" s="57" t="s">
        <v>128</v>
      </c>
      <c r="C37" s="40">
        <v>12</v>
      </c>
      <c r="D37" s="58">
        <v>0</v>
      </c>
      <c r="E37" s="58">
        <v>0</v>
      </c>
      <c r="F37" s="127"/>
    </row>
    <row r="38" spans="1:6" ht="24" x14ac:dyDescent="0.3">
      <c r="A38" s="63"/>
      <c r="B38" s="57" t="s">
        <v>129</v>
      </c>
      <c r="C38" s="40">
        <v>13</v>
      </c>
      <c r="D38" s="58">
        <v>1040</v>
      </c>
      <c r="E38" s="58">
        <v>2240</v>
      </c>
      <c r="F38" s="127"/>
    </row>
    <row r="39" spans="1:6" x14ac:dyDescent="0.3">
      <c r="A39" s="63"/>
      <c r="B39" s="57" t="s">
        <v>130</v>
      </c>
      <c r="C39" s="40">
        <v>14</v>
      </c>
      <c r="D39" s="58">
        <v>0</v>
      </c>
      <c r="E39" s="58">
        <v>0</v>
      </c>
      <c r="F39" s="127"/>
    </row>
    <row r="40" spans="1:6" x14ac:dyDescent="0.3">
      <c r="A40" s="63"/>
      <c r="B40" s="57" t="s">
        <v>131</v>
      </c>
      <c r="C40" s="40">
        <v>15</v>
      </c>
      <c r="D40" s="58">
        <v>150</v>
      </c>
      <c r="E40" s="58">
        <v>688</v>
      </c>
      <c r="F40" s="127"/>
    </row>
    <row r="41" spans="1:6" x14ac:dyDescent="0.3">
      <c r="A41" s="63"/>
      <c r="B41" s="57" t="s">
        <v>132</v>
      </c>
      <c r="C41" s="40">
        <v>16</v>
      </c>
      <c r="D41" s="58">
        <v>64879</v>
      </c>
      <c r="E41" s="58">
        <v>1752</v>
      </c>
      <c r="F41" s="127"/>
    </row>
    <row r="42" spans="1:6" x14ac:dyDescent="0.3">
      <c r="A42" s="63"/>
      <c r="B42" s="57" t="s">
        <v>248</v>
      </c>
      <c r="C42" s="40"/>
      <c r="D42" s="58">
        <v>64834</v>
      </c>
      <c r="E42" s="58">
        <v>129138</v>
      </c>
      <c r="F42" s="127"/>
    </row>
    <row r="43" spans="1:6" ht="22.8" x14ac:dyDescent="0.3">
      <c r="A43" s="63"/>
      <c r="B43" s="59" t="s">
        <v>133</v>
      </c>
      <c r="C43" s="42">
        <v>20</v>
      </c>
      <c r="D43" s="60">
        <f>D45+D47+D50+D51</f>
        <v>80125</v>
      </c>
      <c r="E43" s="60">
        <f>E45+E47+E50+E51</f>
        <v>180836</v>
      </c>
      <c r="F43" s="127"/>
    </row>
    <row r="44" spans="1:6" x14ac:dyDescent="0.3">
      <c r="A44" s="63"/>
      <c r="B44" s="129" t="s">
        <v>101</v>
      </c>
      <c r="C44" s="129"/>
      <c r="D44" s="129"/>
      <c r="E44" s="129"/>
      <c r="F44" s="127"/>
    </row>
    <row r="45" spans="1:6" x14ac:dyDescent="0.3">
      <c r="A45" s="63"/>
      <c r="B45" s="57" t="s">
        <v>134</v>
      </c>
      <c r="C45" s="40">
        <v>21</v>
      </c>
      <c r="D45" s="58">
        <f>25957-2898</f>
        <v>23059</v>
      </c>
      <c r="E45" s="58">
        <v>41857</v>
      </c>
      <c r="F45" s="127"/>
    </row>
    <row r="46" spans="1:6" ht="24" x14ac:dyDescent="0.3">
      <c r="A46" s="63"/>
      <c r="B46" s="57" t="s">
        <v>135</v>
      </c>
      <c r="C46" s="40">
        <v>22</v>
      </c>
      <c r="D46" s="58">
        <v>0</v>
      </c>
      <c r="E46" s="58">
        <v>0</v>
      </c>
      <c r="F46" s="127"/>
    </row>
    <row r="47" spans="1:6" x14ac:dyDescent="0.3">
      <c r="A47" s="63"/>
      <c r="B47" s="57" t="s">
        <v>136</v>
      </c>
      <c r="C47" s="40">
        <v>23</v>
      </c>
      <c r="D47" s="58">
        <v>40100</v>
      </c>
      <c r="E47" s="58">
        <v>94888</v>
      </c>
      <c r="F47" s="127"/>
    </row>
    <row r="48" spans="1:6" x14ac:dyDescent="0.3">
      <c r="A48" s="63"/>
      <c r="B48" s="57" t="s">
        <v>137</v>
      </c>
      <c r="C48" s="40">
        <v>24</v>
      </c>
      <c r="D48" s="58">
        <v>0</v>
      </c>
      <c r="E48" s="58">
        <v>0</v>
      </c>
      <c r="F48" s="127"/>
    </row>
    <row r="49" spans="1:6" x14ac:dyDescent="0.3">
      <c r="A49" s="63"/>
      <c r="B49" s="57" t="s">
        <v>138</v>
      </c>
      <c r="C49" s="40">
        <v>25</v>
      </c>
      <c r="D49" s="58">
        <v>0</v>
      </c>
      <c r="E49" s="58">
        <v>0</v>
      </c>
      <c r="F49" s="127"/>
    </row>
    <row r="50" spans="1:6" ht="24" x14ac:dyDescent="0.3">
      <c r="A50" s="63"/>
      <c r="B50" s="57" t="s">
        <v>139</v>
      </c>
      <c r="C50" s="40">
        <v>26</v>
      </c>
      <c r="D50" s="58">
        <v>13692</v>
      </c>
      <c r="E50" s="58">
        <v>33131</v>
      </c>
      <c r="F50" s="127"/>
    </row>
    <row r="51" spans="1:6" x14ac:dyDescent="0.3">
      <c r="A51" s="63"/>
      <c r="B51" s="57" t="s">
        <v>140</v>
      </c>
      <c r="C51" s="40">
        <v>27</v>
      </c>
      <c r="D51" s="58">
        <f>3282-8</f>
        <v>3274</v>
      </c>
      <c r="E51" s="58">
        <v>10960</v>
      </c>
      <c r="F51" s="127"/>
    </row>
    <row r="52" spans="1:6" s="99" customFormat="1" ht="24" x14ac:dyDescent="0.3">
      <c r="A52" s="63"/>
      <c r="B52" s="98" t="s">
        <v>261</v>
      </c>
      <c r="C52" s="97"/>
      <c r="D52" s="58">
        <v>229</v>
      </c>
      <c r="E52" s="58">
        <v>4553</v>
      </c>
      <c r="F52" s="127"/>
    </row>
    <row r="53" spans="1:6" ht="34.200000000000003" x14ac:dyDescent="0.3">
      <c r="A53" s="63"/>
      <c r="B53" s="59" t="s">
        <v>141</v>
      </c>
      <c r="C53" s="42">
        <v>30</v>
      </c>
      <c r="D53" s="60">
        <f>D34-D43</f>
        <v>5076</v>
      </c>
      <c r="E53" s="60">
        <f>E34-E43</f>
        <v>4673</v>
      </c>
      <c r="F53" s="127"/>
    </row>
    <row r="54" spans="1:6" x14ac:dyDescent="0.3">
      <c r="A54" s="63"/>
      <c r="B54" s="114" t="s">
        <v>142</v>
      </c>
      <c r="C54" s="114"/>
      <c r="D54" s="114"/>
      <c r="E54" s="114"/>
      <c r="F54" s="127"/>
    </row>
    <row r="55" spans="1:6" ht="22.8" x14ac:dyDescent="0.3">
      <c r="A55" s="63"/>
      <c r="B55" s="59" t="s">
        <v>143</v>
      </c>
      <c r="C55" s="42">
        <v>40</v>
      </c>
      <c r="D55" s="60">
        <v>0</v>
      </c>
      <c r="E55" s="60">
        <v>0</v>
      </c>
      <c r="F55" s="127"/>
    </row>
    <row r="56" spans="1:6" x14ac:dyDescent="0.3">
      <c r="A56" s="63"/>
      <c r="B56" s="129" t="s">
        <v>101</v>
      </c>
      <c r="C56" s="129"/>
      <c r="D56" s="129"/>
      <c r="E56" s="129"/>
      <c r="F56" s="127"/>
    </row>
    <row r="57" spans="1:6" x14ac:dyDescent="0.3">
      <c r="A57" s="63"/>
      <c r="B57" s="57" t="s">
        <v>144</v>
      </c>
      <c r="C57" s="40">
        <v>41</v>
      </c>
      <c r="D57" s="58">
        <v>0</v>
      </c>
      <c r="E57" s="58">
        <v>0</v>
      </c>
      <c r="F57" s="127"/>
    </row>
    <row r="58" spans="1:6" x14ac:dyDescent="0.3">
      <c r="A58" s="63"/>
      <c r="B58" s="57" t="s">
        <v>145</v>
      </c>
      <c r="C58" s="40">
        <v>42</v>
      </c>
      <c r="D58" s="58">
        <v>0</v>
      </c>
      <c r="E58" s="58">
        <v>0</v>
      </c>
      <c r="F58" s="127"/>
    </row>
    <row r="59" spans="1:6" x14ac:dyDescent="0.3">
      <c r="A59" s="63"/>
      <c r="B59" s="57" t="s">
        <v>146</v>
      </c>
      <c r="C59" s="40">
        <v>43</v>
      </c>
      <c r="D59" s="58">
        <v>0</v>
      </c>
      <c r="E59" s="58">
        <v>0</v>
      </c>
      <c r="F59" s="127"/>
    </row>
    <row r="60" spans="1:6" ht="48" x14ac:dyDescent="0.3">
      <c r="A60" s="63"/>
      <c r="B60" s="57" t="s">
        <v>147</v>
      </c>
      <c r="C60" s="40">
        <v>44</v>
      </c>
      <c r="D60" s="58">
        <v>0</v>
      </c>
      <c r="E60" s="58">
        <v>0</v>
      </c>
      <c r="F60" s="127"/>
    </row>
    <row r="61" spans="1:6" ht="24" x14ac:dyDescent="0.3">
      <c r="A61" s="63"/>
      <c r="B61" s="57" t="s">
        <v>148</v>
      </c>
      <c r="C61" s="40">
        <v>45</v>
      </c>
      <c r="D61" s="58">
        <v>0</v>
      </c>
      <c r="E61" s="58">
        <v>0</v>
      </c>
      <c r="F61" s="127"/>
    </row>
    <row r="62" spans="1:6" ht="24" x14ac:dyDescent="0.3">
      <c r="A62" s="63"/>
      <c r="B62" s="57" t="s">
        <v>149</v>
      </c>
      <c r="C62" s="40">
        <v>46</v>
      </c>
      <c r="D62" s="58">
        <v>0</v>
      </c>
      <c r="E62" s="58">
        <v>0</v>
      </c>
      <c r="F62" s="127"/>
    </row>
    <row r="63" spans="1:6" x14ac:dyDescent="0.3">
      <c r="A63" s="63"/>
      <c r="B63" s="57" t="s">
        <v>150</v>
      </c>
      <c r="C63" s="40">
        <v>47</v>
      </c>
      <c r="D63" s="58">
        <v>0</v>
      </c>
      <c r="E63" s="58">
        <v>0</v>
      </c>
      <c r="F63" s="127"/>
    </row>
    <row r="64" spans="1:6" x14ac:dyDescent="0.3">
      <c r="A64" s="63"/>
      <c r="B64" s="57" t="s">
        <v>151</v>
      </c>
      <c r="C64" s="40">
        <v>48</v>
      </c>
      <c r="D64" s="58">
        <v>0</v>
      </c>
      <c r="E64" s="58">
        <v>0</v>
      </c>
      <c r="F64" s="127"/>
    </row>
    <row r="65" spans="1:6" ht="24" x14ac:dyDescent="0.3">
      <c r="A65" s="63"/>
      <c r="B65" s="57" t="s">
        <v>152</v>
      </c>
      <c r="C65" s="40">
        <v>49</v>
      </c>
      <c r="D65" s="58">
        <v>0</v>
      </c>
      <c r="E65" s="58">
        <v>0</v>
      </c>
      <c r="F65" s="127"/>
    </row>
    <row r="66" spans="1:6" x14ac:dyDescent="0.3">
      <c r="A66" s="63"/>
      <c r="B66" s="57" t="s">
        <v>153</v>
      </c>
      <c r="C66" s="40">
        <v>50</v>
      </c>
      <c r="D66" s="58">
        <v>0</v>
      </c>
      <c r="E66" s="58">
        <v>0</v>
      </c>
      <c r="F66" s="127"/>
    </row>
    <row r="67" spans="1:6" x14ac:dyDescent="0.3">
      <c r="A67" s="63"/>
      <c r="B67" s="57" t="s">
        <v>131</v>
      </c>
      <c r="C67" s="40">
        <v>51</v>
      </c>
      <c r="D67" s="58">
        <v>0</v>
      </c>
      <c r="E67" s="58">
        <v>0</v>
      </c>
      <c r="F67" s="127"/>
    </row>
    <row r="68" spans="1:6" x14ac:dyDescent="0.3">
      <c r="A68" s="63"/>
      <c r="B68" s="57" t="s">
        <v>132</v>
      </c>
      <c r="C68" s="40">
        <v>52</v>
      </c>
      <c r="D68" s="58">
        <v>0</v>
      </c>
      <c r="E68" s="58">
        <v>0</v>
      </c>
      <c r="F68" s="127"/>
    </row>
    <row r="69" spans="1:6" ht="22.8" x14ac:dyDescent="0.3">
      <c r="A69" s="63"/>
      <c r="B69" s="59" t="s">
        <v>154</v>
      </c>
      <c r="C69" s="42">
        <v>60</v>
      </c>
      <c r="D69" s="60">
        <f>D71</f>
        <v>2898</v>
      </c>
      <c r="E69" s="60">
        <f>E71</f>
        <v>15384</v>
      </c>
      <c r="F69" s="127"/>
    </row>
    <row r="70" spans="1:6" x14ac:dyDescent="0.3">
      <c r="A70" s="63"/>
      <c r="B70" s="129" t="s">
        <v>101</v>
      </c>
      <c r="C70" s="129"/>
      <c r="D70" s="129"/>
      <c r="E70" s="129"/>
      <c r="F70" s="127"/>
    </row>
    <row r="71" spans="1:6" x14ac:dyDescent="0.3">
      <c r="A71" s="63"/>
      <c r="B71" s="57" t="s">
        <v>155</v>
      </c>
      <c r="C71" s="40">
        <v>61</v>
      </c>
      <c r="D71" s="58">
        <v>2898</v>
      </c>
      <c r="E71" s="58">
        <v>15384</v>
      </c>
      <c r="F71" s="127"/>
    </row>
    <row r="72" spans="1:6" x14ac:dyDescent="0.3">
      <c r="A72" s="63"/>
      <c r="B72" s="57" t="s">
        <v>156</v>
      </c>
      <c r="C72" s="40">
        <v>62</v>
      </c>
      <c r="D72" s="58">
        <v>0</v>
      </c>
      <c r="E72" s="58">
        <v>0</v>
      </c>
      <c r="F72" s="127"/>
    </row>
    <row r="73" spans="1:6" ht="24" x14ac:dyDescent="0.3">
      <c r="A73" s="63"/>
      <c r="B73" s="57" t="s">
        <v>157</v>
      </c>
      <c r="C73" s="40">
        <v>63</v>
      </c>
      <c r="D73" s="58">
        <v>0</v>
      </c>
      <c r="E73" s="58"/>
      <c r="F73" s="127"/>
    </row>
    <row r="74" spans="1:6" ht="48" x14ac:dyDescent="0.3">
      <c r="A74" s="63"/>
      <c r="B74" s="57" t="s">
        <v>158</v>
      </c>
      <c r="C74" s="40">
        <v>64</v>
      </c>
      <c r="D74" s="58">
        <v>0</v>
      </c>
      <c r="E74" s="58">
        <v>0</v>
      </c>
      <c r="F74" s="127"/>
    </row>
    <row r="75" spans="1:6" ht="24" x14ac:dyDescent="0.3">
      <c r="A75" s="63"/>
      <c r="B75" s="57" t="s">
        <v>159</v>
      </c>
      <c r="C75" s="40">
        <v>65</v>
      </c>
      <c r="D75" s="58">
        <v>0</v>
      </c>
      <c r="E75" s="58">
        <v>0</v>
      </c>
      <c r="F75" s="127"/>
    </row>
    <row r="76" spans="1:6" ht="24" x14ac:dyDescent="0.3">
      <c r="A76" s="63"/>
      <c r="B76" s="57" t="s">
        <v>160</v>
      </c>
      <c r="C76" s="40">
        <v>66</v>
      </c>
      <c r="D76" s="58">
        <v>0</v>
      </c>
      <c r="E76" s="58">
        <v>0</v>
      </c>
      <c r="F76" s="127"/>
    </row>
    <row r="77" spans="1:6" x14ac:dyDescent="0.3">
      <c r="A77" s="63"/>
      <c r="B77" s="57" t="s">
        <v>161</v>
      </c>
      <c r="C77" s="40">
        <v>67</v>
      </c>
      <c r="D77" s="58">
        <v>0</v>
      </c>
      <c r="E77" s="58">
        <v>0</v>
      </c>
      <c r="F77" s="127"/>
    </row>
    <row r="78" spans="1:6" x14ac:dyDescent="0.3">
      <c r="A78" s="63"/>
      <c r="B78" s="57" t="s">
        <v>137</v>
      </c>
      <c r="C78" s="40">
        <v>68</v>
      </c>
      <c r="D78" s="58">
        <v>0</v>
      </c>
      <c r="E78" s="58">
        <v>0</v>
      </c>
      <c r="F78" s="127"/>
    </row>
    <row r="79" spans="1:6" x14ac:dyDescent="0.3">
      <c r="A79" s="63"/>
      <c r="B79" s="57" t="s">
        <v>162</v>
      </c>
      <c r="C79" s="40">
        <v>69</v>
      </c>
      <c r="D79" s="58">
        <v>0</v>
      </c>
      <c r="E79" s="58">
        <v>0</v>
      </c>
      <c r="F79" s="127"/>
    </row>
    <row r="80" spans="1:6" x14ac:dyDescent="0.3">
      <c r="A80" s="63"/>
      <c r="B80" s="57" t="s">
        <v>163</v>
      </c>
      <c r="C80" s="40">
        <v>70</v>
      </c>
      <c r="D80" s="58">
        <v>0</v>
      </c>
      <c r="E80" s="58">
        <v>0</v>
      </c>
      <c r="F80" s="127"/>
    </row>
    <row r="81" spans="1:6" ht="24" x14ac:dyDescent="0.3">
      <c r="A81" s="63"/>
      <c r="B81" s="57" t="s">
        <v>152</v>
      </c>
      <c r="C81" s="40">
        <v>71</v>
      </c>
      <c r="D81" s="58">
        <v>0</v>
      </c>
      <c r="E81" s="58">
        <v>0</v>
      </c>
      <c r="F81" s="127"/>
    </row>
    <row r="82" spans="1:6" ht="24" x14ac:dyDescent="0.3">
      <c r="A82" s="63"/>
      <c r="B82" s="57" t="s">
        <v>164</v>
      </c>
      <c r="C82" s="40">
        <v>72</v>
      </c>
      <c r="D82" s="58">
        <v>0</v>
      </c>
      <c r="E82" s="58">
        <v>0</v>
      </c>
      <c r="F82" s="127"/>
    </row>
    <row r="83" spans="1:6" x14ac:dyDescent="0.3">
      <c r="A83" s="63"/>
      <c r="B83" s="57" t="s">
        <v>140</v>
      </c>
      <c r="C83" s="40">
        <v>73</v>
      </c>
      <c r="D83" s="58">
        <v>0</v>
      </c>
      <c r="E83" s="58">
        <v>0</v>
      </c>
      <c r="F83" s="127"/>
    </row>
    <row r="84" spans="1:6" ht="34.200000000000003" x14ac:dyDescent="0.3">
      <c r="A84" s="63"/>
      <c r="B84" s="59" t="s">
        <v>165</v>
      </c>
      <c r="C84" s="42">
        <v>80</v>
      </c>
      <c r="D84" s="60">
        <f>D55-D69</f>
        <v>-2898</v>
      </c>
      <c r="E84" s="60">
        <f>E55-E69</f>
        <v>-15384</v>
      </c>
      <c r="F84" s="127"/>
    </row>
    <row r="85" spans="1:6" x14ac:dyDescent="0.3">
      <c r="A85" s="63"/>
      <c r="B85" s="114" t="s">
        <v>166</v>
      </c>
      <c r="C85" s="114"/>
      <c r="D85" s="114"/>
      <c r="E85" s="114"/>
      <c r="F85" s="127"/>
    </row>
    <row r="86" spans="1:6" ht="22.8" x14ac:dyDescent="0.3">
      <c r="A86" s="63"/>
      <c r="B86" s="59" t="s">
        <v>167</v>
      </c>
      <c r="C86" s="42">
        <v>90</v>
      </c>
      <c r="D86" s="60">
        <v>0</v>
      </c>
      <c r="E86" s="60">
        <v>0</v>
      </c>
      <c r="F86" s="127"/>
    </row>
    <row r="87" spans="1:6" x14ac:dyDescent="0.3">
      <c r="A87" s="63"/>
      <c r="B87" s="129" t="s">
        <v>101</v>
      </c>
      <c r="C87" s="129"/>
      <c r="D87" s="129"/>
      <c r="E87" s="129"/>
      <c r="F87" s="127"/>
    </row>
    <row r="88" spans="1:6" ht="24" x14ac:dyDescent="0.3">
      <c r="A88" s="63"/>
      <c r="B88" s="57" t="s">
        <v>168</v>
      </c>
      <c r="C88" s="40">
        <v>91</v>
      </c>
      <c r="D88" s="58">
        <v>0</v>
      </c>
      <c r="E88" s="58">
        <v>0</v>
      </c>
      <c r="F88" s="127"/>
    </row>
    <row r="89" spans="1:6" x14ac:dyDescent="0.3">
      <c r="A89" s="63"/>
      <c r="B89" s="57" t="s">
        <v>169</v>
      </c>
      <c r="C89" s="40">
        <v>92</v>
      </c>
      <c r="D89" s="58">
        <v>0</v>
      </c>
      <c r="E89" s="58">
        <v>0</v>
      </c>
      <c r="F89" s="127"/>
    </row>
    <row r="90" spans="1:6" x14ac:dyDescent="0.3">
      <c r="A90" s="63"/>
      <c r="B90" s="57" t="s">
        <v>131</v>
      </c>
      <c r="C90" s="40">
        <v>93</v>
      </c>
      <c r="D90" s="58">
        <v>0</v>
      </c>
      <c r="E90" s="58">
        <v>0</v>
      </c>
      <c r="F90" s="127"/>
    </row>
    <row r="91" spans="1:6" x14ac:dyDescent="0.3">
      <c r="A91" s="63"/>
      <c r="B91" s="57" t="s">
        <v>132</v>
      </c>
      <c r="C91" s="40">
        <v>94</v>
      </c>
      <c r="D91" s="58">
        <v>0</v>
      </c>
      <c r="E91" s="58">
        <v>0</v>
      </c>
      <c r="F91" s="127"/>
    </row>
    <row r="92" spans="1:6" ht="22.8" x14ac:dyDescent="0.3">
      <c r="A92" s="63"/>
      <c r="B92" s="59" t="s">
        <v>170</v>
      </c>
      <c r="C92" s="42">
        <v>100</v>
      </c>
      <c r="D92" s="60">
        <v>0</v>
      </c>
      <c r="E92" s="60">
        <v>0</v>
      </c>
      <c r="F92" s="127"/>
    </row>
    <row r="93" spans="1:6" x14ac:dyDescent="0.3">
      <c r="A93" s="63"/>
      <c r="B93" s="129" t="s">
        <v>101</v>
      </c>
      <c r="C93" s="129"/>
      <c r="D93" s="129"/>
      <c r="E93" s="129"/>
      <c r="F93" s="127"/>
    </row>
    <row r="94" spans="1:6" x14ac:dyDescent="0.3">
      <c r="A94" s="63"/>
      <c r="B94" s="57" t="s">
        <v>171</v>
      </c>
      <c r="C94" s="40">
        <v>101</v>
      </c>
      <c r="D94" s="58">
        <v>0</v>
      </c>
      <c r="E94" s="58">
        <v>0</v>
      </c>
      <c r="F94" s="127"/>
    </row>
    <row r="95" spans="1:6" x14ac:dyDescent="0.3">
      <c r="A95" s="63"/>
      <c r="B95" s="57" t="s">
        <v>137</v>
      </c>
      <c r="C95" s="40">
        <v>102</v>
      </c>
      <c r="D95" s="58">
        <v>0</v>
      </c>
      <c r="E95" s="58">
        <v>0</v>
      </c>
      <c r="F95" s="127"/>
    </row>
    <row r="96" spans="1:6" x14ac:dyDescent="0.3">
      <c r="A96" s="63"/>
      <c r="B96" s="57" t="s">
        <v>172</v>
      </c>
      <c r="C96" s="40">
        <v>103</v>
      </c>
      <c r="D96" s="58">
        <v>0</v>
      </c>
      <c r="E96" s="58">
        <v>0</v>
      </c>
      <c r="F96" s="127"/>
    </row>
    <row r="97" spans="1:6" ht="24" x14ac:dyDescent="0.3">
      <c r="A97" s="63"/>
      <c r="B97" s="57" t="s">
        <v>173</v>
      </c>
      <c r="C97" s="40">
        <v>104</v>
      </c>
      <c r="D97" s="58">
        <v>0</v>
      </c>
      <c r="E97" s="58">
        <v>0</v>
      </c>
      <c r="F97" s="127"/>
    </row>
    <row r="98" spans="1:6" x14ac:dyDescent="0.3">
      <c r="A98" s="63"/>
      <c r="B98" s="57" t="s">
        <v>174</v>
      </c>
      <c r="C98" s="40">
        <v>105</v>
      </c>
      <c r="D98" s="58">
        <v>0</v>
      </c>
      <c r="E98" s="58">
        <v>0</v>
      </c>
      <c r="F98" s="127"/>
    </row>
    <row r="99" spans="1:6" ht="34.200000000000003" x14ac:dyDescent="0.3">
      <c r="A99" s="63"/>
      <c r="B99" s="59" t="s">
        <v>175</v>
      </c>
      <c r="C99" s="42">
        <v>110</v>
      </c>
      <c r="D99" s="60">
        <v>0</v>
      </c>
      <c r="E99" s="60">
        <v>0</v>
      </c>
      <c r="F99" s="127"/>
    </row>
    <row r="100" spans="1:6" ht="22.8" x14ac:dyDescent="0.3">
      <c r="A100" s="63"/>
      <c r="B100" s="59" t="s">
        <v>176</v>
      </c>
      <c r="C100" s="42">
        <v>120</v>
      </c>
      <c r="D100" s="62">
        <v>0</v>
      </c>
      <c r="E100" s="62">
        <v>0</v>
      </c>
      <c r="F100" s="127"/>
    </row>
    <row r="101" spans="1:6" ht="34.200000000000003" x14ac:dyDescent="0.3">
      <c r="A101" s="63"/>
      <c r="B101" s="59" t="s">
        <v>177</v>
      </c>
      <c r="C101" s="42">
        <v>130</v>
      </c>
      <c r="D101" s="62">
        <v>0</v>
      </c>
      <c r="E101" s="62">
        <v>0</v>
      </c>
      <c r="F101" s="127"/>
    </row>
    <row r="102" spans="1:6" ht="45.6" x14ac:dyDescent="0.3">
      <c r="A102" s="63"/>
      <c r="B102" s="59" t="s">
        <v>178</v>
      </c>
      <c r="C102" s="42">
        <v>140</v>
      </c>
      <c r="D102" s="60">
        <f>D53+D84</f>
        <v>2178</v>
      </c>
      <c r="E102" s="60">
        <f>E53+E84</f>
        <v>-10711</v>
      </c>
      <c r="F102" s="127"/>
    </row>
    <row r="103" spans="1:6" ht="34.200000000000003" x14ac:dyDescent="0.3">
      <c r="A103" s="63"/>
      <c r="B103" s="59" t="s">
        <v>179</v>
      </c>
      <c r="C103" s="42">
        <v>150</v>
      </c>
      <c r="D103" s="62">
        <v>8677</v>
      </c>
      <c r="E103" s="62">
        <v>19388</v>
      </c>
      <c r="F103" s="127"/>
    </row>
    <row r="104" spans="1:6" ht="34.200000000000003" x14ac:dyDescent="0.3">
      <c r="A104" s="63"/>
      <c r="B104" s="59" t="s">
        <v>180</v>
      </c>
      <c r="C104" s="42">
        <v>160</v>
      </c>
      <c r="D104" s="60">
        <f>D102+D103</f>
        <v>10855</v>
      </c>
      <c r="E104" s="60">
        <f>E102+E103</f>
        <v>8677</v>
      </c>
      <c r="F104" s="127"/>
    </row>
    <row r="105" spans="1:6" x14ac:dyDescent="0.3">
      <c r="A105" s="50"/>
      <c r="B105" s="50"/>
      <c r="C105" s="50"/>
      <c r="D105" s="50"/>
      <c r="E105" s="50"/>
      <c r="F105" s="128"/>
    </row>
    <row r="106" spans="1:6" ht="21" customHeight="1" x14ac:dyDescent="0.3">
      <c r="A106" s="50"/>
      <c r="B106" s="100" t="s">
        <v>258</v>
      </c>
      <c r="C106" s="100"/>
      <c r="D106" s="100"/>
      <c r="E106" s="13" t="s">
        <v>249</v>
      </c>
      <c r="F106" s="14" t="s">
        <v>249</v>
      </c>
    </row>
    <row r="107" spans="1:6" ht="12" customHeight="1" x14ac:dyDescent="0.3">
      <c r="A107" s="50"/>
      <c r="B107" s="101" t="s">
        <v>254</v>
      </c>
      <c r="C107" s="101"/>
      <c r="D107" s="14" t="s">
        <v>249</v>
      </c>
      <c r="E107" s="51" t="s">
        <v>250</v>
      </c>
      <c r="F107" s="14" t="s">
        <v>249</v>
      </c>
    </row>
    <row r="108" spans="1:6" ht="29.25" customHeight="1" x14ac:dyDescent="0.3">
      <c r="A108" s="50"/>
      <c r="B108" s="100" t="s">
        <v>251</v>
      </c>
      <c r="C108" s="100"/>
      <c r="D108" s="14" t="s">
        <v>249</v>
      </c>
      <c r="E108" s="13" t="s">
        <v>249</v>
      </c>
      <c r="F108" s="14" t="s">
        <v>249</v>
      </c>
    </row>
    <row r="109" spans="1:6" ht="10.5" customHeight="1" x14ac:dyDescent="0.3">
      <c r="A109" s="50"/>
      <c r="B109" s="101" t="s">
        <v>253</v>
      </c>
      <c r="C109" s="101"/>
      <c r="D109" s="14" t="s">
        <v>249</v>
      </c>
      <c r="E109" s="51" t="s">
        <v>250</v>
      </c>
      <c r="F109" s="14" t="s">
        <v>249</v>
      </c>
    </row>
    <row r="110" spans="1:6" x14ac:dyDescent="0.3">
      <c r="A110" s="50"/>
      <c r="B110" s="102" t="s">
        <v>252</v>
      </c>
      <c r="C110" s="102"/>
      <c r="D110" s="102"/>
      <c r="E110" s="102"/>
      <c r="F110" s="102"/>
    </row>
    <row r="111" spans="1:6" x14ac:dyDescent="0.3">
      <c r="A111" s="50"/>
      <c r="B111" s="50"/>
      <c r="C111" s="50"/>
      <c r="D111" s="50"/>
      <c r="E111" s="50"/>
      <c r="F111" s="50"/>
    </row>
  </sheetData>
  <mergeCells count="20">
    <mergeCell ref="B20:D20"/>
    <mergeCell ref="B16:D16"/>
    <mergeCell ref="B17:D17"/>
    <mergeCell ref="F33:F105"/>
    <mergeCell ref="B35:E35"/>
    <mergeCell ref="B44:E44"/>
    <mergeCell ref="B54:E54"/>
    <mergeCell ref="B56:E56"/>
    <mergeCell ref="B70:E70"/>
    <mergeCell ref="B85:E85"/>
    <mergeCell ref="B87:E87"/>
    <mergeCell ref="B93:E93"/>
    <mergeCell ref="A31:B31"/>
    <mergeCell ref="A32:E32"/>
    <mergeCell ref="B33:E33"/>
    <mergeCell ref="B106:D106"/>
    <mergeCell ref="B107:C107"/>
    <mergeCell ref="B108:C108"/>
    <mergeCell ref="B109:C109"/>
    <mergeCell ref="B110:F110"/>
  </mergeCells>
  <hyperlinks>
    <hyperlink ref="E2" r:id="rId1" display="https://online.zakon.kz/Document/?doc_id=32842012"/>
  </hyperlinks>
  <pageMargins left="0.7" right="0.7" top="0.75" bottom="0.75" header="0.3" footer="0.3"/>
  <pageSetup paperSize="9" scale="97" orientation="portrait" horizontalDpi="180" verticalDpi="180" r:id="rId2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view="pageBreakPreview" topLeftCell="B1" zoomScale="60" workbookViewId="0">
      <selection activeCell="N36" sqref="N36"/>
    </sheetView>
  </sheetViews>
  <sheetFormatPr defaultRowHeight="14.4" x14ac:dyDescent="0.3"/>
  <cols>
    <col min="1" max="1" width="2.88671875" customWidth="1"/>
    <col min="2" max="2" width="38.109375" customWidth="1"/>
    <col min="3" max="3" width="9.33203125" customWidth="1"/>
    <col min="4" max="4" width="49.44140625" customWidth="1"/>
    <col min="5" max="5" width="26.21875" customWidth="1"/>
    <col min="6" max="6" width="28.109375" customWidth="1"/>
    <col min="7" max="8" width="22.109375" customWidth="1"/>
    <col min="9" max="9" width="19.6640625" customWidth="1"/>
    <col min="10" max="10" width="25.6640625" customWidth="1"/>
    <col min="11" max="11" width="22.109375" customWidth="1"/>
  </cols>
  <sheetData>
    <row r="1" spans="1:11" ht="15.6" x14ac:dyDescent="0.3">
      <c r="A1" s="28"/>
      <c r="B1" s="28"/>
      <c r="C1" s="28"/>
      <c r="D1" s="28"/>
      <c r="E1" s="28"/>
      <c r="F1" s="28"/>
      <c r="G1" s="28"/>
      <c r="H1" s="28"/>
      <c r="I1" s="28"/>
      <c r="J1" s="74" t="s">
        <v>219</v>
      </c>
      <c r="K1" s="75"/>
    </row>
    <row r="2" spans="1:11" ht="15.6" x14ac:dyDescent="0.3">
      <c r="A2" s="28"/>
      <c r="B2" s="28"/>
      <c r="C2" s="28"/>
      <c r="D2" s="28"/>
      <c r="E2" s="28"/>
      <c r="F2" s="28"/>
      <c r="G2" s="28"/>
      <c r="H2" s="28"/>
      <c r="I2" s="28"/>
      <c r="J2" s="76" t="s">
        <v>220</v>
      </c>
      <c r="K2" s="77"/>
    </row>
    <row r="3" spans="1:11" ht="15.6" x14ac:dyDescent="0.3">
      <c r="A3" s="28"/>
      <c r="B3" s="28"/>
      <c r="C3" s="28"/>
      <c r="D3" s="28"/>
      <c r="E3" s="28"/>
      <c r="F3" s="28"/>
      <c r="G3" s="28"/>
      <c r="H3" s="28"/>
      <c r="I3" s="28"/>
      <c r="J3" s="74" t="s">
        <v>221</v>
      </c>
      <c r="K3" s="75"/>
    </row>
    <row r="4" spans="1:11" ht="15.6" x14ac:dyDescent="0.3">
      <c r="A4" s="28"/>
      <c r="B4" s="28"/>
      <c r="C4" s="28"/>
      <c r="D4" s="28"/>
      <c r="E4" s="28"/>
      <c r="F4" s="28"/>
      <c r="G4" s="28"/>
      <c r="H4" s="28"/>
      <c r="I4" s="28"/>
      <c r="J4" s="74" t="s">
        <v>222</v>
      </c>
      <c r="K4" s="75"/>
    </row>
    <row r="5" spans="1:11" ht="15.6" x14ac:dyDescent="0.3">
      <c r="A5" s="28"/>
      <c r="B5" s="28"/>
      <c r="C5" s="28"/>
      <c r="D5" s="28"/>
      <c r="E5" s="28"/>
      <c r="F5" s="28"/>
      <c r="G5" s="28"/>
      <c r="H5" s="28"/>
      <c r="I5" s="28"/>
      <c r="J5" s="74" t="s">
        <v>223</v>
      </c>
      <c r="K5" s="75"/>
    </row>
    <row r="6" spans="1:11" ht="15.6" x14ac:dyDescent="0.3">
      <c r="A6" s="28"/>
      <c r="B6" s="28"/>
      <c r="C6" s="28"/>
      <c r="D6" s="28"/>
      <c r="E6" s="28"/>
      <c r="F6" s="28"/>
      <c r="G6" s="28"/>
      <c r="H6" s="28"/>
      <c r="I6" s="28"/>
      <c r="J6" s="74" t="s">
        <v>224</v>
      </c>
      <c r="K6" s="75"/>
    </row>
    <row r="7" spans="1:11" ht="15.6" x14ac:dyDescent="0.3">
      <c r="A7" s="28"/>
      <c r="B7" s="28"/>
      <c r="C7" s="28"/>
      <c r="D7" s="28"/>
      <c r="E7" s="28"/>
      <c r="F7" s="28"/>
      <c r="G7" s="28"/>
      <c r="H7" s="28"/>
      <c r="I7" s="28"/>
      <c r="J7" s="74" t="s">
        <v>225</v>
      </c>
      <c r="K7" s="75"/>
    </row>
    <row r="8" spans="1:11" ht="15.6" x14ac:dyDescent="0.3">
      <c r="A8" s="28"/>
      <c r="B8" s="28"/>
      <c r="C8" s="28"/>
      <c r="D8" s="28"/>
      <c r="E8" s="28"/>
      <c r="F8" s="28"/>
      <c r="G8" s="28"/>
      <c r="H8" s="28"/>
      <c r="I8" s="28"/>
      <c r="J8" s="74" t="s">
        <v>226</v>
      </c>
      <c r="K8" s="75"/>
    </row>
    <row r="9" spans="1:11" ht="15.6" x14ac:dyDescent="0.3">
      <c r="A9" s="28"/>
      <c r="B9" s="28"/>
      <c r="C9" s="28"/>
      <c r="D9" s="28"/>
      <c r="E9" s="28"/>
      <c r="F9" s="28"/>
      <c r="G9" s="28"/>
      <c r="H9" s="28"/>
      <c r="I9" s="28"/>
      <c r="J9" s="74"/>
      <c r="K9" s="75"/>
    </row>
    <row r="10" spans="1:11" ht="15.6" x14ac:dyDescent="0.3">
      <c r="A10" s="28"/>
      <c r="B10" s="28"/>
      <c r="C10" s="28"/>
      <c r="D10" s="28"/>
      <c r="E10" s="28"/>
      <c r="F10" s="28"/>
      <c r="G10" s="28"/>
      <c r="H10" s="28"/>
      <c r="I10" s="28"/>
      <c r="J10" s="74" t="s">
        <v>227</v>
      </c>
      <c r="K10" s="75"/>
    </row>
    <row r="11" spans="1:11" ht="15.6" x14ac:dyDescent="0.3">
      <c r="A11" s="28"/>
      <c r="B11" s="28"/>
      <c r="C11" s="28"/>
      <c r="D11" s="28"/>
      <c r="E11" s="28"/>
      <c r="F11" s="28"/>
      <c r="G11" s="28"/>
      <c r="H11" s="28"/>
      <c r="I11" s="28"/>
      <c r="J11" s="74" t="s">
        <v>228</v>
      </c>
      <c r="K11" s="75"/>
    </row>
    <row r="12" spans="1:11" ht="15.6" x14ac:dyDescent="0.3">
      <c r="A12" s="28"/>
      <c r="B12" s="28"/>
      <c r="C12" s="28"/>
      <c r="D12" s="28"/>
      <c r="E12" s="28"/>
      <c r="F12" s="28"/>
      <c r="G12" s="28"/>
      <c r="H12" s="28"/>
      <c r="I12" s="28"/>
      <c r="J12" s="74" t="s">
        <v>225</v>
      </c>
      <c r="K12" s="75"/>
    </row>
    <row r="13" spans="1:11" ht="18.600000000000001" customHeight="1" x14ac:dyDescent="0.3">
      <c r="A13" s="28"/>
      <c r="B13" s="28"/>
      <c r="C13" s="28"/>
      <c r="D13" s="28"/>
      <c r="E13" s="28"/>
      <c r="F13" s="28"/>
      <c r="G13" s="28"/>
      <c r="H13" s="28"/>
      <c r="I13" s="28"/>
      <c r="J13" s="74" t="s">
        <v>229</v>
      </c>
      <c r="K13" s="75"/>
    </row>
    <row r="14" spans="1:11" ht="15.6" hidden="1" x14ac:dyDescent="0.3">
      <c r="A14" s="28"/>
      <c r="B14" s="28"/>
      <c r="C14" s="28"/>
      <c r="D14" s="28"/>
      <c r="E14" s="28"/>
      <c r="F14" s="28"/>
      <c r="G14" s="28"/>
      <c r="H14" s="28"/>
      <c r="I14" s="28"/>
      <c r="J14" s="74"/>
      <c r="K14" s="75"/>
    </row>
    <row r="15" spans="1:11" ht="15.6" hidden="1" x14ac:dyDescent="0.3">
      <c r="A15" s="28"/>
      <c r="B15" s="28"/>
      <c r="C15" s="28"/>
      <c r="D15" s="28"/>
      <c r="E15" s="28"/>
      <c r="F15" s="28"/>
      <c r="G15" s="28"/>
      <c r="H15" s="28"/>
      <c r="I15" s="28"/>
      <c r="J15" s="74" t="s">
        <v>230</v>
      </c>
      <c r="K15" s="75"/>
    </row>
    <row r="16" spans="1:11" ht="32.25" customHeight="1" x14ac:dyDescent="0.35">
      <c r="A16" s="28"/>
      <c r="B16" s="140" t="s">
        <v>245</v>
      </c>
      <c r="C16" s="140"/>
      <c r="D16" s="140"/>
      <c r="E16" s="140"/>
      <c r="F16" s="140"/>
      <c r="G16" s="140"/>
      <c r="H16" s="140"/>
      <c r="I16" s="140"/>
      <c r="J16" s="28"/>
      <c r="K16" s="28"/>
    </row>
    <row r="17" spans="1:11" ht="23.25" customHeight="1" x14ac:dyDescent="0.3">
      <c r="A17" s="28"/>
      <c r="B17" s="139" t="s">
        <v>268</v>
      </c>
      <c r="C17" s="139"/>
      <c r="D17" s="139"/>
      <c r="E17" s="139"/>
      <c r="F17" s="139"/>
      <c r="G17" s="78"/>
      <c r="H17" s="28"/>
      <c r="I17" s="28"/>
      <c r="J17" s="28"/>
      <c r="K17" s="28"/>
    </row>
    <row r="18" spans="1:11" ht="15.6" x14ac:dyDescent="0.3">
      <c r="A18" s="28"/>
      <c r="B18" s="95" t="s">
        <v>257</v>
      </c>
      <c r="C18" s="81"/>
      <c r="D18" s="79"/>
      <c r="E18" s="79"/>
      <c r="F18" s="78"/>
      <c r="G18" s="78"/>
      <c r="H18" s="28"/>
      <c r="I18" s="28"/>
      <c r="J18" s="28"/>
      <c r="K18" s="28"/>
    </row>
    <row r="19" spans="1:11" ht="15.6" x14ac:dyDescent="0.3">
      <c r="A19" s="28"/>
      <c r="B19" s="80" t="s">
        <v>233</v>
      </c>
      <c r="C19" s="81"/>
      <c r="D19" s="81"/>
      <c r="E19" s="79"/>
      <c r="F19" s="78"/>
      <c r="G19" s="78"/>
      <c r="H19" s="28"/>
      <c r="I19" s="28"/>
      <c r="J19" s="28"/>
      <c r="K19" s="28"/>
    </row>
    <row r="20" spans="1:11" ht="15.6" x14ac:dyDescent="0.3">
      <c r="A20" s="28"/>
      <c r="B20" s="137" t="s">
        <v>246</v>
      </c>
      <c r="C20" s="137"/>
      <c r="D20" s="137"/>
      <c r="E20" s="79"/>
      <c r="F20" s="78"/>
      <c r="G20" s="78"/>
      <c r="H20" s="28"/>
      <c r="I20" s="28"/>
      <c r="J20" s="28"/>
      <c r="K20" s="28"/>
    </row>
    <row r="21" spans="1:11" ht="15.6" x14ac:dyDescent="0.3">
      <c r="A21" s="28"/>
      <c r="B21" s="82" t="s">
        <v>267</v>
      </c>
      <c r="C21" s="82"/>
      <c r="D21" s="79"/>
      <c r="E21" s="79"/>
      <c r="F21" s="78"/>
      <c r="G21" s="78"/>
      <c r="H21" s="28"/>
      <c r="I21" s="28"/>
      <c r="J21" s="28"/>
      <c r="K21" s="28"/>
    </row>
    <row r="22" spans="1:11" ht="15.6" x14ac:dyDescent="0.3">
      <c r="A22" s="28"/>
      <c r="B22" s="82" t="s">
        <v>241</v>
      </c>
      <c r="C22" s="82"/>
      <c r="D22" s="79"/>
      <c r="E22" s="79"/>
      <c r="F22" s="78"/>
      <c r="G22" s="78"/>
      <c r="H22" s="28"/>
      <c r="I22" s="28"/>
      <c r="J22" s="28"/>
      <c r="K22" s="28"/>
    </row>
    <row r="23" spans="1:11" ht="15.6" x14ac:dyDescent="0.3">
      <c r="A23" s="28"/>
      <c r="B23" s="83" t="s">
        <v>235</v>
      </c>
      <c r="C23" s="81"/>
      <c r="D23" s="79"/>
      <c r="E23" s="79"/>
      <c r="F23" s="78"/>
      <c r="G23" s="78"/>
      <c r="H23" s="28"/>
      <c r="I23" s="28"/>
      <c r="J23" s="28"/>
      <c r="K23" s="28"/>
    </row>
    <row r="24" spans="1:11" ht="15.6" x14ac:dyDescent="0.3">
      <c r="A24" s="28"/>
      <c r="B24" s="83" t="s">
        <v>236</v>
      </c>
      <c r="C24" s="81"/>
      <c r="D24" s="79"/>
      <c r="E24" s="79"/>
      <c r="F24" s="78"/>
      <c r="G24" s="78"/>
      <c r="H24" s="28"/>
      <c r="I24" s="28"/>
      <c r="J24" s="28"/>
      <c r="K24" s="28"/>
    </row>
    <row r="25" spans="1:11" ht="15.6" x14ac:dyDescent="0.3">
      <c r="A25" s="28"/>
      <c r="B25" s="83" t="s">
        <v>237</v>
      </c>
      <c r="C25" s="81"/>
      <c r="D25" s="79"/>
      <c r="E25" s="79"/>
      <c r="F25" s="78"/>
      <c r="G25" s="78"/>
      <c r="H25" s="28"/>
      <c r="I25" s="28"/>
      <c r="J25" s="28"/>
      <c r="K25" s="28"/>
    </row>
    <row r="26" spans="1:11" ht="15.6" x14ac:dyDescent="0.3">
      <c r="A26" s="28"/>
      <c r="B26" s="83" t="s">
        <v>266</v>
      </c>
      <c r="C26" s="81"/>
      <c r="D26" s="79"/>
      <c r="E26" s="79"/>
      <c r="F26" s="78"/>
      <c r="G26" s="78"/>
      <c r="H26" s="28"/>
      <c r="I26" s="28"/>
      <c r="J26" s="28"/>
      <c r="K26" s="28"/>
    </row>
    <row r="27" spans="1:11" ht="15.6" x14ac:dyDescent="0.3">
      <c r="A27" s="28"/>
      <c r="B27" s="83" t="s">
        <v>238</v>
      </c>
      <c r="C27" s="81"/>
      <c r="D27" s="79"/>
      <c r="E27" s="79"/>
      <c r="F27" s="78"/>
      <c r="G27" s="78"/>
      <c r="H27" s="28"/>
      <c r="I27" s="28"/>
      <c r="J27" s="28"/>
      <c r="K27" s="28"/>
    </row>
    <row r="28" spans="1:11" ht="15.6" x14ac:dyDescent="0.3">
      <c r="A28" s="28"/>
      <c r="B28" s="83" t="s">
        <v>239</v>
      </c>
      <c r="C28" s="81"/>
      <c r="D28" s="79"/>
      <c r="E28" s="79"/>
      <c r="F28" s="78"/>
      <c r="G28" s="78"/>
      <c r="H28" s="28"/>
      <c r="I28" s="28"/>
      <c r="J28" s="28"/>
      <c r="K28" s="28"/>
    </row>
    <row r="29" spans="1:11" ht="15.6" x14ac:dyDescent="0.3">
      <c r="A29" s="28"/>
      <c r="B29" s="83" t="s">
        <v>240</v>
      </c>
      <c r="C29" s="81"/>
      <c r="D29" s="79"/>
      <c r="E29" s="79"/>
      <c r="F29" s="78"/>
      <c r="G29" s="78"/>
      <c r="H29" s="28"/>
      <c r="I29" s="28"/>
      <c r="J29" s="28"/>
      <c r="K29" s="28"/>
    </row>
    <row r="30" spans="1:11" ht="15.6" x14ac:dyDescent="0.3">
      <c r="B30" s="78"/>
      <c r="C30" s="78"/>
      <c r="D30" s="78"/>
      <c r="E30" s="78"/>
      <c r="F30" s="78"/>
      <c r="G30" s="78"/>
      <c r="H30" s="28"/>
      <c r="I30" s="28"/>
      <c r="J30" s="28"/>
      <c r="K30" s="84" t="s">
        <v>242</v>
      </c>
    </row>
    <row r="31" spans="1:11" ht="18" x14ac:dyDescent="0.3">
      <c r="A31" s="141"/>
      <c r="B31" s="141" t="s">
        <v>181</v>
      </c>
      <c r="C31" s="141" t="s">
        <v>1</v>
      </c>
      <c r="D31" s="96"/>
      <c r="E31" s="141" t="s">
        <v>182</v>
      </c>
      <c r="F31" s="141"/>
      <c r="G31" s="141"/>
      <c r="H31" s="141"/>
      <c r="I31" s="141"/>
      <c r="J31" s="141" t="s">
        <v>76</v>
      </c>
      <c r="K31" s="141" t="s">
        <v>183</v>
      </c>
    </row>
    <row r="32" spans="1:11" ht="72" x14ac:dyDescent="0.3">
      <c r="A32" s="141"/>
      <c r="B32" s="141"/>
      <c r="C32" s="141"/>
      <c r="D32" s="93" t="s">
        <v>69</v>
      </c>
      <c r="E32" s="93" t="s">
        <v>70</v>
      </c>
      <c r="F32" s="93" t="s">
        <v>71</v>
      </c>
      <c r="G32" s="93" t="s">
        <v>72</v>
      </c>
      <c r="H32" s="93" t="s">
        <v>184</v>
      </c>
      <c r="I32" s="93" t="s">
        <v>74</v>
      </c>
      <c r="J32" s="141"/>
      <c r="K32" s="141"/>
    </row>
    <row r="33" spans="1:11" ht="10.199999999999999" customHeight="1" x14ac:dyDescent="0.35">
      <c r="A33" s="142"/>
      <c r="B33" s="143"/>
      <c r="C33" s="143"/>
      <c r="D33" s="143"/>
      <c r="E33" s="143"/>
      <c r="F33" s="143"/>
      <c r="G33" s="143"/>
      <c r="H33" s="143"/>
      <c r="I33" s="143"/>
      <c r="J33" s="143"/>
      <c r="K33" s="143"/>
    </row>
    <row r="34" spans="1:11" ht="36" x14ac:dyDescent="0.3">
      <c r="A34" s="65"/>
      <c r="B34" s="66" t="s">
        <v>185</v>
      </c>
      <c r="C34" s="67">
        <v>10</v>
      </c>
      <c r="D34" s="89">
        <v>1407819</v>
      </c>
      <c r="E34" s="89">
        <v>0</v>
      </c>
      <c r="F34" s="89">
        <v>0</v>
      </c>
      <c r="G34" s="89">
        <v>250122</v>
      </c>
      <c r="H34" s="89">
        <v>14842</v>
      </c>
      <c r="I34" s="89"/>
      <c r="J34" s="89">
        <v>0</v>
      </c>
      <c r="K34" s="89">
        <f>D34+G34+H34</f>
        <v>1672783</v>
      </c>
    </row>
    <row r="35" spans="1:11" ht="18" x14ac:dyDescent="0.3">
      <c r="A35" s="65"/>
      <c r="B35" s="66" t="s">
        <v>186</v>
      </c>
      <c r="C35" s="67">
        <v>11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1">
        <v>0</v>
      </c>
    </row>
    <row r="36" spans="1:11" ht="34.799999999999997" x14ac:dyDescent="0.3">
      <c r="A36" s="65"/>
      <c r="B36" s="70" t="s">
        <v>187</v>
      </c>
      <c r="C36" s="71">
        <v>100</v>
      </c>
      <c r="D36" s="89">
        <f>D34</f>
        <v>1407819</v>
      </c>
      <c r="E36" s="89">
        <f t="shared" ref="E36:K36" si="0">E34</f>
        <v>0</v>
      </c>
      <c r="F36" s="89">
        <f t="shared" si="0"/>
        <v>0</v>
      </c>
      <c r="G36" s="89">
        <v>250122</v>
      </c>
      <c r="H36" s="89">
        <f t="shared" si="0"/>
        <v>14842</v>
      </c>
      <c r="I36" s="89">
        <f t="shared" si="0"/>
        <v>0</v>
      </c>
      <c r="J36" s="89">
        <f t="shared" si="0"/>
        <v>0</v>
      </c>
      <c r="K36" s="89">
        <f t="shared" si="0"/>
        <v>1672783</v>
      </c>
    </row>
    <row r="37" spans="1:11" ht="52.2" x14ac:dyDescent="0.3">
      <c r="A37" s="65"/>
      <c r="B37" s="70" t="s">
        <v>188</v>
      </c>
      <c r="C37" s="71">
        <v>200</v>
      </c>
      <c r="D37" s="89">
        <v>0</v>
      </c>
      <c r="E37" s="89">
        <v>0</v>
      </c>
      <c r="F37" s="89">
        <v>0</v>
      </c>
      <c r="G37" s="89">
        <f>G39</f>
        <v>-4627</v>
      </c>
      <c r="H37" s="89">
        <f>H38+H39</f>
        <v>-25196</v>
      </c>
      <c r="I37" s="89">
        <v>0</v>
      </c>
      <c r="J37" s="89">
        <v>0</v>
      </c>
      <c r="K37" s="89">
        <f>G37+H37</f>
        <v>-29823</v>
      </c>
    </row>
    <row r="38" spans="1:11" ht="18" x14ac:dyDescent="0.3">
      <c r="A38" s="65"/>
      <c r="B38" s="66" t="s">
        <v>189</v>
      </c>
      <c r="C38" s="67">
        <v>210</v>
      </c>
      <c r="D38" s="90">
        <v>0</v>
      </c>
      <c r="E38" s="90">
        <v>0</v>
      </c>
      <c r="F38" s="90">
        <v>0</v>
      </c>
      <c r="G38" s="90"/>
      <c r="H38" s="90">
        <v>-29823</v>
      </c>
      <c r="I38" s="90">
        <v>0</v>
      </c>
      <c r="J38" s="90">
        <v>0</v>
      </c>
      <c r="K38" s="91">
        <f>H38</f>
        <v>-29823</v>
      </c>
    </row>
    <row r="39" spans="1:11" ht="36" x14ac:dyDescent="0.3">
      <c r="A39" s="65"/>
      <c r="B39" s="66" t="s">
        <v>190</v>
      </c>
      <c r="C39" s="67">
        <v>220</v>
      </c>
      <c r="D39" s="91">
        <v>0</v>
      </c>
      <c r="E39" s="91">
        <v>0</v>
      </c>
      <c r="F39" s="91">
        <v>0</v>
      </c>
      <c r="G39" s="91">
        <f>G43</f>
        <v>-4627</v>
      </c>
      <c r="H39" s="91">
        <f>H43</f>
        <v>4627</v>
      </c>
      <c r="I39" s="91">
        <v>0</v>
      </c>
      <c r="J39" s="91">
        <v>0</v>
      </c>
      <c r="K39" s="91">
        <v>0</v>
      </c>
    </row>
    <row r="40" spans="1:11" ht="18" x14ac:dyDescent="0.3">
      <c r="A40" s="65"/>
      <c r="B40" s="138" t="s">
        <v>101</v>
      </c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 ht="108" x14ac:dyDescent="0.3">
      <c r="A41" s="65"/>
      <c r="B41" s="66" t="s">
        <v>191</v>
      </c>
      <c r="C41" s="67">
        <v>221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9">
        <v>0</v>
      </c>
    </row>
    <row r="42" spans="1:11" ht="90" x14ac:dyDescent="0.3">
      <c r="A42" s="65"/>
      <c r="B42" s="66" t="s">
        <v>192</v>
      </c>
      <c r="C42" s="67">
        <v>222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9">
        <v>0</v>
      </c>
    </row>
    <row r="43" spans="1:11" ht="54" x14ac:dyDescent="0.3">
      <c r="A43" s="65"/>
      <c r="B43" s="66" t="s">
        <v>193</v>
      </c>
      <c r="C43" s="67">
        <v>223</v>
      </c>
      <c r="D43" s="68">
        <v>0</v>
      </c>
      <c r="E43" s="68">
        <v>0</v>
      </c>
      <c r="F43" s="68">
        <v>0</v>
      </c>
      <c r="G43" s="68">
        <v>-4627</v>
      </c>
      <c r="H43" s="68">
        <v>4627</v>
      </c>
      <c r="I43" s="68">
        <v>0</v>
      </c>
      <c r="J43" s="68">
        <v>0</v>
      </c>
      <c r="K43" s="69">
        <v>0</v>
      </c>
    </row>
    <row r="44" spans="1:11" ht="108" x14ac:dyDescent="0.3">
      <c r="A44" s="65"/>
      <c r="B44" s="66" t="s">
        <v>103</v>
      </c>
      <c r="C44" s="67">
        <v>224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9">
        <v>0</v>
      </c>
    </row>
    <row r="45" spans="1:11" ht="36" x14ac:dyDescent="0.3">
      <c r="A45" s="65"/>
      <c r="B45" s="66" t="s">
        <v>113</v>
      </c>
      <c r="C45" s="67">
        <v>225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9">
        <v>0</v>
      </c>
    </row>
    <row r="46" spans="1:11" ht="72" x14ac:dyDescent="0.3">
      <c r="A46" s="65"/>
      <c r="B46" s="66" t="s">
        <v>194</v>
      </c>
      <c r="C46" s="67">
        <v>226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9">
        <v>0</v>
      </c>
    </row>
    <row r="47" spans="1:11" ht="54" x14ac:dyDescent="0.3">
      <c r="A47" s="65"/>
      <c r="B47" s="66" t="s">
        <v>195</v>
      </c>
      <c r="C47" s="67">
        <v>227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9">
        <v>0</v>
      </c>
    </row>
    <row r="48" spans="1:11" ht="54" x14ac:dyDescent="0.3">
      <c r="A48" s="65"/>
      <c r="B48" s="66" t="s">
        <v>107</v>
      </c>
      <c r="C48" s="67">
        <v>228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9">
        <v>0</v>
      </c>
    </row>
    <row r="49" spans="1:11" ht="54" x14ac:dyDescent="0.3">
      <c r="A49" s="65"/>
      <c r="B49" s="66" t="s">
        <v>106</v>
      </c>
      <c r="C49" s="67">
        <v>229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9">
        <v>0</v>
      </c>
    </row>
    <row r="50" spans="1:11" ht="52.2" x14ac:dyDescent="0.3">
      <c r="A50" s="65"/>
      <c r="B50" s="70" t="s">
        <v>196</v>
      </c>
      <c r="C50" s="71">
        <v>300</v>
      </c>
      <c r="D50" s="72">
        <f>D63</f>
        <v>500</v>
      </c>
      <c r="E50" s="72">
        <v>0</v>
      </c>
      <c r="F50" s="72">
        <v>0</v>
      </c>
      <c r="G50" s="72">
        <v>0</v>
      </c>
      <c r="H50" s="72">
        <f>H63</f>
        <v>0</v>
      </c>
      <c r="I50" s="72">
        <v>0</v>
      </c>
      <c r="J50" s="72">
        <v>0</v>
      </c>
      <c r="K50" s="72">
        <f>D50+H50</f>
        <v>500</v>
      </c>
    </row>
    <row r="51" spans="1:11" ht="18" x14ac:dyDescent="0.3">
      <c r="A51" s="65"/>
      <c r="B51" s="138" t="s">
        <v>101</v>
      </c>
      <c r="C51" s="138"/>
      <c r="D51" s="138"/>
      <c r="E51" s="138"/>
      <c r="F51" s="138"/>
      <c r="G51" s="138"/>
      <c r="H51" s="138"/>
      <c r="I51" s="138"/>
      <c r="J51" s="138"/>
      <c r="K51" s="138"/>
    </row>
    <row r="52" spans="1:11" ht="36" x14ac:dyDescent="0.3">
      <c r="A52" s="65"/>
      <c r="B52" s="66" t="s">
        <v>197</v>
      </c>
      <c r="C52" s="67">
        <v>310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</row>
    <row r="53" spans="1:11" ht="18" x14ac:dyDescent="0.3">
      <c r="A53" s="65"/>
      <c r="B53" s="138" t="s">
        <v>101</v>
      </c>
      <c r="C53" s="138"/>
      <c r="D53" s="138"/>
      <c r="E53" s="138"/>
      <c r="F53" s="138"/>
      <c r="G53" s="138"/>
      <c r="H53" s="138"/>
      <c r="I53" s="138"/>
      <c r="J53" s="138"/>
      <c r="K53" s="138"/>
    </row>
    <row r="54" spans="1:11" ht="18" x14ac:dyDescent="0.3">
      <c r="A54" s="65"/>
      <c r="B54" s="66" t="s">
        <v>198</v>
      </c>
      <c r="C54" s="67"/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9">
        <v>0</v>
      </c>
    </row>
    <row r="55" spans="1:11" ht="54" x14ac:dyDescent="0.3">
      <c r="A55" s="65"/>
      <c r="B55" s="66" t="s">
        <v>199</v>
      </c>
      <c r="C55" s="67"/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9">
        <v>0</v>
      </c>
    </row>
    <row r="56" spans="1:11" ht="54" x14ac:dyDescent="0.3">
      <c r="A56" s="65"/>
      <c r="B56" s="66" t="s">
        <v>200</v>
      </c>
      <c r="C56" s="67"/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9">
        <v>0</v>
      </c>
    </row>
    <row r="57" spans="1:11" ht="18" x14ac:dyDescent="0.3">
      <c r="A57" s="65"/>
      <c r="B57" s="66" t="s">
        <v>201</v>
      </c>
      <c r="C57" s="67">
        <v>311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9">
        <v>0</v>
      </c>
    </row>
    <row r="58" spans="1:11" ht="36" x14ac:dyDescent="0.3">
      <c r="A58" s="65"/>
      <c r="B58" s="66" t="s">
        <v>202</v>
      </c>
      <c r="C58" s="67">
        <v>312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9">
        <v>0</v>
      </c>
    </row>
    <row r="59" spans="1:11" ht="54" x14ac:dyDescent="0.3">
      <c r="A59" s="65"/>
      <c r="B59" s="66" t="s">
        <v>203</v>
      </c>
      <c r="C59" s="67">
        <v>313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9">
        <v>0</v>
      </c>
    </row>
    <row r="60" spans="1:11" ht="72" x14ac:dyDescent="0.3">
      <c r="A60" s="65"/>
      <c r="B60" s="66" t="s">
        <v>204</v>
      </c>
      <c r="C60" s="67">
        <v>314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9">
        <v>0</v>
      </c>
    </row>
    <row r="61" spans="1:11" ht="18" x14ac:dyDescent="0.3">
      <c r="A61" s="65"/>
      <c r="B61" s="66" t="s">
        <v>205</v>
      </c>
      <c r="C61" s="67">
        <v>315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9">
        <v>0</v>
      </c>
    </row>
    <row r="62" spans="1:11" ht="36" x14ac:dyDescent="0.3">
      <c r="A62" s="65"/>
      <c r="B62" s="66" t="s">
        <v>206</v>
      </c>
      <c r="C62" s="67">
        <v>316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9">
        <v>0</v>
      </c>
    </row>
    <row r="63" spans="1:11" ht="36" x14ac:dyDescent="0.3">
      <c r="A63" s="65"/>
      <c r="B63" s="66" t="s">
        <v>207</v>
      </c>
      <c r="C63" s="67">
        <v>317</v>
      </c>
      <c r="D63" s="68">
        <v>500</v>
      </c>
      <c r="E63" s="68">
        <v>0</v>
      </c>
      <c r="F63" s="68">
        <v>0</v>
      </c>
      <c r="G63" s="68">
        <v>0</v>
      </c>
      <c r="H63" s="68"/>
      <c r="I63" s="68">
        <v>0</v>
      </c>
      <c r="J63" s="68">
        <v>0</v>
      </c>
      <c r="K63" s="69">
        <f>D63+H63</f>
        <v>500</v>
      </c>
    </row>
    <row r="64" spans="1:11" ht="54" x14ac:dyDescent="0.3">
      <c r="A64" s="65"/>
      <c r="B64" s="66" t="s">
        <v>208</v>
      </c>
      <c r="C64" s="67">
        <v>318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9">
        <v>0</v>
      </c>
    </row>
    <row r="65" spans="1:11" ht="18" x14ac:dyDescent="0.3">
      <c r="A65" s="65"/>
      <c r="B65" s="66" t="s">
        <v>209</v>
      </c>
      <c r="C65" s="67">
        <v>319</v>
      </c>
      <c r="D65" s="68">
        <v>0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9">
        <v>0</v>
      </c>
    </row>
    <row r="66" spans="1:11" ht="52.2" x14ac:dyDescent="0.3">
      <c r="A66" s="65"/>
      <c r="B66" s="70" t="s">
        <v>210</v>
      </c>
      <c r="C66" s="71">
        <v>400</v>
      </c>
      <c r="D66" s="89">
        <f>D34</f>
        <v>1407819</v>
      </c>
      <c r="E66" s="89">
        <v>0</v>
      </c>
      <c r="F66" s="89">
        <v>0</v>
      </c>
      <c r="G66" s="89">
        <f>G34+G37</f>
        <v>245495</v>
      </c>
      <c r="H66" s="89">
        <f>H34+H37+H63</f>
        <v>-10354</v>
      </c>
      <c r="I66" s="89"/>
      <c r="J66" s="89">
        <v>0</v>
      </c>
      <c r="K66" s="89">
        <f>K34+K37+K50</f>
        <v>1643460</v>
      </c>
    </row>
    <row r="67" spans="1:11" ht="18" x14ac:dyDescent="0.3">
      <c r="A67" s="65"/>
      <c r="B67" s="66" t="s">
        <v>186</v>
      </c>
      <c r="C67" s="67">
        <v>401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1">
        <v>0</v>
      </c>
    </row>
    <row r="68" spans="1:11" ht="34.799999999999997" x14ac:dyDescent="0.3">
      <c r="A68" s="65"/>
      <c r="B68" s="70" t="s">
        <v>211</v>
      </c>
      <c r="C68" s="71">
        <v>500</v>
      </c>
      <c r="D68" s="89">
        <f>D66</f>
        <v>1407819</v>
      </c>
      <c r="E68" s="89">
        <v>0</v>
      </c>
      <c r="F68" s="89">
        <v>0</v>
      </c>
      <c r="G68" s="89">
        <f>G66</f>
        <v>245495</v>
      </c>
      <c r="H68" s="89">
        <f>H66</f>
        <v>-10354</v>
      </c>
      <c r="I68" s="89"/>
      <c r="J68" s="89">
        <v>0</v>
      </c>
      <c r="K68" s="89">
        <f>K66</f>
        <v>1643460</v>
      </c>
    </row>
    <row r="69" spans="1:11" ht="52.2" x14ac:dyDescent="0.3">
      <c r="A69" s="65"/>
      <c r="B69" s="70" t="s">
        <v>212</v>
      </c>
      <c r="C69" s="71">
        <v>600</v>
      </c>
      <c r="D69" s="89">
        <v>0</v>
      </c>
      <c r="E69" s="89">
        <v>0</v>
      </c>
      <c r="F69" s="89">
        <v>0</v>
      </c>
      <c r="G69" s="89">
        <f>G71+G70</f>
        <v>0</v>
      </c>
      <c r="H69" s="89">
        <f>H71+H70</f>
        <v>-25703</v>
      </c>
      <c r="I69" s="89"/>
      <c r="J69" s="89">
        <v>0</v>
      </c>
      <c r="K69" s="89">
        <f>G69+H69</f>
        <v>-25703</v>
      </c>
    </row>
    <row r="70" spans="1:11" ht="18" x14ac:dyDescent="0.3">
      <c r="A70" s="65"/>
      <c r="B70" s="66" t="s">
        <v>189</v>
      </c>
      <c r="C70" s="67">
        <v>610</v>
      </c>
      <c r="D70" s="90">
        <v>0</v>
      </c>
      <c r="E70" s="90">
        <v>0</v>
      </c>
      <c r="F70" s="90">
        <v>0</v>
      </c>
      <c r="G70" s="90">
        <v>0</v>
      </c>
      <c r="H70" s="90">
        <v>-25703</v>
      </c>
      <c r="I70" s="90"/>
      <c r="J70" s="90">
        <v>0</v>
      </c>
      <c r="K70" s="91">
        <f>H70</f>
        <v>-25703</v>
      </c>
    </row>
    <row r="71" spans="1:11" ht="36" x14ac:dyDescent="0.3">
      <c r="A71" s="65"/>
      <c r="B71" s="66" t="s">
        <v>213</v>
      </c>
      <c r="C71" s="67">
        <v>620</v>
      </c>
      <c r="D71" s="69">
        <v>0</v>
      </c>
      <c r="E71" s="69">
        <v>0</v>
      </c>
      <c r="F71" s="69">
        <v>0</v>
      </c>
      <c r="G71" s="69">
        <f>G75</f>
        <v>0</v>
      </c>
      <c r="H71" s="69">
        <v>0</v>
      </c>
      <c r="I71" s="69">
        <v>0</v>
      </c>
      <c r="J71" s="69">
        <v>0</v>
      </c>
      <c r="K71" s="69">
        <v>0</v>
      </c>
    </row>
    <row r="72" spans="1:11" ht="18" x14ac:dyDescent="0.3">
      <c r="A72" s="65"/>
      <c r="B72" s="138" t="s">
        <v>101</v>
      </c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1" ht="108" x14ac:dyDescent="0.3">
      <c r="A73" s="65"/>
      <c r="B73" s="66" t="s">
        <v>191</v>
      </c>
      <c r="C73" s="67">
        <v>621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9">
        <v>0</v>
      </c>
    </row>
    <row r="74" spans="1:11" ht="90" x14ac:dyDescent="0.3">
      <c r="A74" s="65"/>
      <c r="B74" s="66" t="s">
        <v>192</v>
      </c>
      <c r="C74" s="67">
        <v>622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  <c r="I74" s="68">
        <v>0</v>
      </c>
      <c r="J74" s="68">
        <v>0</v>
      </c>
      <c r="K74" s="69">
        <v>0</v>
      </c>
    </row>
    <row r="75" spans="1:11" ht="54" x14ac:dyDescent="0.3">
      <c r="A75" s="65"/>
      <c r="B75" s="66" t="s">
        <v>193</v>
      </c>
      <c r="C75" s="67">
        <v>623</v>
      </c>
      <c r="D75" s="68">
        <v>0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9">
        <v>0</v>
      </c>
    </row>
    <row r="76" spans="1:11" ht="108" x14ac:dyDescent="0.3">
      <c r="A76" s="65"/>
      <c r="B76" s="66" t="s">
        <v>103</v>
      </c>
      <c r="C76" s="67">
        <v>624</v>
      </c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9">
        <v>0</v>
      </c>
    </row>
    <row r="77" spans="1:11" ht="36" x14ac:dyDescent="0.3">
      <c r="A77" s="65"/>
      <c r="B77" s="66" t="s">
        <v>113</v>
      </c>
      <c r="C77" s="67">
        <v>625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9">
        <v>0</v>
      </c>
    </row>
    <row r="78" spans="1:11" ht="72" x14ac:dyDescent="0.3">
      <c r="A78" s="65"/>
      <c r="B78" s="66" t="s">
        <v>214</v>
      </c>
      <c r="C78" s="67">
        <v>626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9">
        <v>0</v>
      </c>
    </row>
    <row r="79" spans="1:11" ht="54" x14ac:dyDescent="0.3">
      <c r="A79" s="65"/>
      <c r="B79" s="66" t="s">
        <v>195</v>
      </c>
      <c r="C79" s="67">
        <v>627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9">
        <v>0</v>
      </c>
    </row>
    <row r="80" spans="1:11" ht="54" x14ac:dyDescent="0.3">
      <c r="A80" s="65"/>
      <c r="B80" s="66" t="s">
        <v>107</v>
      </c>
      <c r="C80" s="67">
        <v>628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9">
        <v>0</v>
      </c>
    </row>
    <row r="81" spans="1:11" ht="54" x14ac:dyDescent="0.3">
      <c r="A81" s="65"/>
      <c r="B81" s="66" t="s">
        <v>106</v>
      </c>
      <c r="C81" s="67">
        <v>629</v>
      </c>
      <c r="D81" s="68">
        <v>0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9">
        <v>0</v>
      </c>
    </row>
    <row r="82" spans="1:11" ht="52.2" x14ac:dyDescent="0.3">
      <c r="A82" s="65"/>
      <c r="B82" s="70" t="s">
        <v>215</v>
      </c>
      <c r="C82" s="71">
        <v>700</v>
      </c>
      <c r="D82" s="72">
        <f>D95</f>
        <v>0</v>
      </c>
      <c r="E82" s="72">
        <v>0</v>
      </c>
      <c r="F82" s="72">
        <v>0</v>
      </c>
      <c r="G82" s="72">
        <v>0</v>
      </c>
      <c r="H82" s="72">
        <f>H95</f>
        <v>-89</v>
      </c>
      <c r="I82" s="72">
        <v>0</v>
      </c>
      <c r="J82" s="72">
        <v>0</v>
      </c>
      <c r="K82" s="72">
        <f>D82+H82</f>
        <v>-89</v>
      </c>
    </row>
    <row r="83" spans="1:11" ht="18" x14ac:dyDescent="0.3">
      <c r="A83" s="65"/>
      <c r="B83" s="138" t="s">
        <v>101</v>
      </c>
      <c r="C83" s="138"/>
      <c r="D83" s="138"/>
      <c r="E83" s="138"/>
      <c r="F83" s="138"/>
      <c r="G83" s="138"/>
      <c r="H83" s="138"/>
      <c r="I83" s="138"/>
      <c r="J83" s="138"/>
      <c r="K83" s="138"/>
    </row>
    <row r="84" spans="1:11" ht="36" x14ac:dyDescent="0.3">
      <c r="A84" s="65"/>
      <c r="B84" s="66" t="s">
        <v>216</v>
      </c>
      <c r="C84" s="67">
        <v>710</v>
      </c>
      <c r="D84" s="69">
        <v>0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</row>
    <row r="85" spans="1:11" ht="18" x14ac:dyDescent="0.3">
      <c r="A85" s="65"/>
      <c r="B85" s="138" t="s">
        <v>101</v>
      </c>
      <c r="C85" s="138"/>
      <c r="D85" s="138"/>
      <c r="E85" s="138"/>
      <c r="F85" s="138"/>
      <c r="G85" s="138"/>
      <c r="H85" s="138"/>
      <c r="I85" s="138"/>
      <c r="J85" s="138"/>
      <c r="K85" s="138"/>
    </row>
    <row r="86" spans="1:11" ht="18" x14ac:dyDescent="0.3">
      <c r="A86" s="65"/>
      <c r="B86" s="66" t="s">
        <v>198</v>
      </c>
      <c r="C86" s="67"/>
      <c r="D86" s="68">
        <v>0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9">
        <v>0</v>
      </c>
    </row>
    <row r="87" spans="1:11" ht="54" x14ac:dyDescent="0.3">
      <c r="A87" s="65"/>
      <c r="B87" s="66" t="s">
        <v>199</v>
      </c>
      <c r="C87" s="67"/>
      <c r="D87" s="68">
        <v>0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9">
        <v>0</v>
      </c>
    </row>
    <row r="88" spans="1:11" ht="54" x14ac:dyDescent="0.3">
      <c r="A88" s="65"/>
      <c r="B88" s="66" t="s">
        <v>200</v>
      </c>
      <c r="C88" s="67"/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9">
        <v>0</v>
      </c>
    </row>
    <row r="89" spans="1:11" ht="18" x14ac:dyDescent="0.3">
      <c r="A89" s="65"/>
      <c r="B89" s="66" t="s">
        <v>201</v>
      </c>
      <c r="C89" s="67">
        <v>711</v>
      </c>
      <c r="D89" s="68">
        <v>0</v>
      </c>
      <c r="E89" s="68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9">
        <v>0</v>
      </c>
    </row>
    <row r="90" spans="1:11" ht="36" x14ac:dyDescent="0.3">
      <c r="A90" s="65"/>
      <c r="B90" s="66" t="s">
        <v>202</v>
      </c>
      <c r="C90" s="67">
        <v>712</v>
      </c>
      <c r="D90" s="68">
        <v>0</v>
      </c>
      <c r="E90" s="68">
        <v>0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9">
        <v>0</v>
      </c>
    </row>
    <row r="91" spans="1:11" ht="54" x14ac:dyDescent="0.3">
      <c r="A91" s="65"/>
      <c r="B91" s="66" t="s">
        <v>217</v>
      </c>
      <c r="C91" s="67">
        <v>713</v>
      </c>
      <c r="D91" s="68">
        <v>0</v>
      </c>
      <c r="E91" s="68">
        <v>0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9">
        <v>0</v>
      </c>
    </row>
    <row r="92" spans="1:11" ht="72" x14ac:dyDescent="0.3">
      <c r="A92" s="65"/>
      <c r="B92" s="66" t="s">
        <v>204</v>
      </c>
      <c r="C92" s="67">
        <v>714</v>
      </c>
      <c r="D92" s="68">
        <v>0</v>
      </c>
      <c r="E92" s="68">
        <v>0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69">
        <v>0</v>
      </c>
    </row>
    <row r="93" spans="1:11" ht="18" x14ac:dyDescent="0.3">
      <c r="A93" s="65"/>
      <c r="B93" s="66" t="s">
        <v>205</v>
      </c>
      <c r="C93" s="67">
        <v>715</v>
      </c>
      <c r="D93" s="68">
        <v>0</v>
      </c>
      <c r="E93" s="68">
        <v>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9">
        <v>0</v>
      </c>
    </row>
    <row r="94" spans="1:11" ht="36" x14ac:dyDescent="0.3">
      <c r="A94" s="65"/>
      <c r="B94" s="66" t="s">
        <v>206</v>
      </c>
      <c r="C94" s="67">
        <v>716</v>
      </c>
      <c r="D94" s="68">
        <v>0</v>
      </c>
      <c r="E94" s="68">
        <v>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9">
        <v>0</v>
      </c>
    </row>
    <row r="95" spans="1:11" ht="36" x14ac:dyDescent="0.3">
      <c r="A95" s="65"/>
      <c r="B95" s="66" t="s">
        <v>207</v>
      </c>
      <c r="C95" s="67">
        <v>717</v>
      </c>
      <c r="D95" s="68"/>
      <c r="E95" s="68">
        <v>0</v>
      </c>
      <c r="F95" s="68">
        <v>0</v>
      </c>
      <c r="G95" s="68">
        <v>0</v>
      </c>
      <c r="H95" s="68">
        <f>-79-10</f>
        <v>-89</v>
      </c>
      <c r="I95" s="68">
        <v>0</v>
      </c>
      <c r="J95" s="68">
        <v>0</v>
      </c>
      <c r="K95" s="69">
        <f>D95+H95</f>
        <v>-89</v>
      </c>
    </row>
    <row r="96" spans="1:11" ht="54" x14ac:dyDescent="0.3">
      <c r="A96" s="65"/>
      <c r="B96" s="66" t="s">
        <v>208</v>
      </c>
      <c r="C96" s="67">
        <v>718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9">
        <v>0</v>
      </c>
    </row>
    <row r="97" spans="1:11" ht="18" x14ac:dyDescent="0.3">
      <c r="A97" s="65"/>
      <c r="B97" s="66" t="s">
        <v>209</v>
      </c>
      <c r="C97" s="67">
        <v>719</v>
      </c>
      <c r="D97" s="68">
        <v>0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9">
        <v>0</v>
      </c>
    </row>
    <row r="98" spans="1:11" ht="69.599999999999994" x14ac:dyDescent="0.3">
      <c r="A98" s="65"/>
      <c r="B98" s="70" t="s">
        <v>218</v>
      </c>
      <c r="C98" s="71">
        <v>800</v>
      </c>
      <c r="D98" s="89">
        <f>D68+D82</f>
        <v>1407819</v>
      </c>
      <c r="E98" s="89">
        <v>0</v>
      </c>
      <c r="F98" s="89">
        <v>0</v>
      </c>
      <c r="G98" s="89">
        <f>G68+G69</f>
        <v>245495</v>
      </c>
      <c r="H98" s="89">
        <f>H68+H69+H82</f>
        <v>-36146</v>
      </c>
      <c r="I98" s="89">
        <f>I68+I69</f>
        <v>0</v>
      </c>
      <c r="J98" s="89">
        <v>0</v>
      </c>
      <c r="K98" s="89">
        <f>D98+G98+H98</f>
        <v>1617168</v>
      </c>
    </row>
    <row r="99" spans="1:11" ht="4.95" customHeight="1" x14ac:dyDescent="0.3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1" spans="1:11" ht="33" customHeight="1" x14ac:dyDescent="0.35">
      <c r="B101" s="133" t="s">
        <v>258</v>
      </c>
      <c r="C101" s="133"/>
      <c r="D101" s="133"/>
      <c r="E101" s="85" t="s">
        <v>249</v>
      </c>
      <c r="F101" s="86" t="s">
        <v>249</v>
      </c>
      <c r="G101" s="87"/>
      <c r="H101" s="10"/>
      <c r="I101" s="10"/>
      <c r="J101" s="10"/>
    </row>
    <row r="102" spans="1:11" ht="18" x14ac:dyDescent="0.35">
      <c r="B102" s="134" t="s">
        <v>254</v>
      </c>
      <c r="C102" s="134"/>
      <c r="D102" s="86" t="s">
        <v>249</v>
      </c>
      <c r="E102" s="88" t="s">
        <v>250</v>
      </c>
      <c r="F102" s="86" t="s">
        <v>249</v>
      </c>
      <c r="G102" s="87"/>
      <c r="H102" s="10"/>
      <c r="I102" s="10"/>
      <c r="J102" s="10"/>
    </row>
    <row r="103" spans="1:11" ht="62.25" customHeight="1" x14ac:dyDescent="0.35">
      <c r="B103" s="136" t="s">
        <v>251</v>
      </c>
      <c r="C103" s="136"/>
      <c r="D103" s="136"/>
      <c r="E103" s="85" t="s">
        <v>249</v>
      </c>
      <c r="F103" s="86" t="s">
        <v>249</v>
      </c>
      <c r="G103" s="87"/>
      <c r="H103" s="10"/>
      <c r="I103" s="10"/>
      <c r="J103" s="10"/>
    </row>
    <row r="104" spans="1:11" ht="18" x14ac:dyDescent="0.35">
      <c r="B104" s="134" t="s">
        <v>253</v>
      </c>
      <c r="C104" s="134"/>
      <c r="D104" s="86" t="s">
        <v>249</v>
      </c>
      <c r="E104" s="88" t="s">
        <v>250</v>
      </c>
      <c r="F104" s="86" t="s">
        <v>249</v>
      </c>
      <c r="G104" s="87"/>
      <c r="H104" s="10"/>
      <c r="I104" s="10"/>
      <c r="J104" s="10"/>
    </row>
    <row r="105" spans="1:11" ht="40.5" customHeight="1" x14ac:dyDescent="0.3">
      <c r="B105" s="135" t="s">
        <v>252</v>
      </c>
      <c r="C105" s="135"/>
      <c r="D105" s="135"/>
      <c r="E105" s="135"/>
      <c r="F105" s="135"/>
      <c r="G105" s="10"/>
      <c r="H105" s="10"/>
      <c r="I105" s="10"/>
      <c r="J105" s="10"/>
    </row>
    <row r="106" spans="1:11" ht="15.6" x14ac:dyDescent="0.3"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1" ht="15.6" x14ac:dyDescent="0.3">
      <c r="B107" s="10"/>
      <c r="C107" s="10"/>
      <c r="D107" s="10"/>
      <c r="E107" s="10"/>
      <c r="F107" s="10"/>
      <c r="G107" s="10"/>
      <c r="H107" s="10"/>
      <c r="I107" s="10"/>
      <c r="J107" s="10"/>
    </row>
  </sheetData>
  <mergeCells count="21">
    <mergeCell ref="B85:K85"/>
    <mergeCell ref="A31:A32"/>
    <mergeCell ref="B31:B32"/>
    <mergeCell ref="J31:J32"/>
    <mergeCell ref="A33:K33"/>
    <mergeCell ref="K31:K32"/>
    <mergeCell ref="E31:I31"/>
    <mergeCell ref="C31:C32"/>
    <mergeCell ref="B40:K40"/>
    <mergeCell ref="B51:K51"/>
    <mergeCell ref="B53:K53"/>
    <mergeCell ref="B20:D20"/>
    <mergeCell ref="B72:K72"/>
    <mergeCell ref="B83:K83"/>
    <mergeCell ref="B17:F17"/>
    <mergeCell ref="B16:I16"/>
    <mergeCell ref="B101:D101"/>
    <mergeCell ref="B102:C102"/>
    <mergeCell ref="B104:C104"/>
    <mergeCell ref="B105:F105"/>
    <mergeCell ref="B103:D103"/>
  </mergeCells>
  <hyperlinks>
    <hyperlink ref="J2" r:id="rId1" display="https://online.zakon.kz/Document/?doc_id=32842012"/>
  </hyperlinks>
  <pageMargins left="0.70866141732283472" right="0.70866141732283472" top="0.74803149606299213" bottom="0.74803149606299213" header="0.31496062992125984" footer="0.31496062992125984"/>
  <pageSetup paperSize="9" scale="47" orientation="landscape" verticalDpi="300" r:id="rId2"/>
  <rowBreaks count="2" manualBreakCount="2">
    <brk id="60" min="1" max="10" man="1"/>
    <brk id="106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4</vt:lpstr>
      <vt:lpstr>'1'!Область_печати</vt:lpstr>
      <vt:lpstr>'2'!Область_печати</vt:lpstr>
      <vt:lpstr>'3'!Область_печати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2022-08-01T06:20:01Z</dcterms:modified>
</cp:coreProperties>
</file>