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Индикатор до 2021 года\"/>
    </mc:Choice>
  </mc:AlternateContent>
  <bookViews>
    <workbookView xWindow="120" yWindow="120" windowWidth="1548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Лист1!$A$1:$K$47</definedName>
  </definedNames>
  <calcPr calcId="162913"/>
</workbook>
</file>

<file path=xl/calcChain.xml><?xml version="1.0" encoding="utf-8"?>
<calcChain xmlns="http://schemas.openxmlformats.org/spreadsheetml/2006/main">
  <c r="E40" i="1" l="1"/>
  <c r="E38" i="1"/>
  <c r="C36" i="1"/>
  <c r="E32" i="1"/>
  <c r="D30" i="1"/>
  <c r="C30" i="1"/>
  <c r="H34" i="1"/>
  <c r="J30" i="1"/>
  <c r="H17" i="1"/>
  <c r="I17" i="1"/>
  <c r="J17" i="1"/>
  <c r="K17" i="1"/>
  <c r="G17" i="1"/>
  <c r="K13" i="1"/>
  <c r="F39" i="1" l="1"/>
  <c r="F38" i="1" s="1"/>
  <c r="F44" i="1"/>
  <c r="F45" i="1"/>
  <c r="F46" i="1"/>
  <c r="F43" i="1"/>
  <c r="F41" i="1"/>
  <c r="F40" i="1" s="1"/>
  <c r="F37" i="1"/>
  <c r="F36" i="1" s="1"/>
  <c r="F35" i="1"/>
  <c r="F34" i="1" s="1"/>
  <c r="F33" i="1"/>
  <c r="F32" i="1" s="1"/>
  <c r="F31" i="1"/>
  <c r="F30" i="1" s="1"/>
  <c r="F28" i="1"/>
  <c r="F29" i="1"/>
  <c r="F27" i="1"/>
  <c r="F15" i="1"/>
  <c r="F16" i="1"/>
  <c r="F18" i="1"/>
  <c r="F19" i="1"/>
  <c r="F20" i="1"/>
  <c r="F21" i="1"/>
  <c r="F22" i="1"/>
  <c r="F23" i="1"/>
  <c r="F24" i="1"/>
  <c r="F25" i="1"/>
  <c r="F14" i="1"/>
  <c r="F12" i="1"/>
  <c r="F11" i="1" s="1"/>
  <c r="F9" i="1"/>
  <c r="F8" i="1" s="1"/>
  <c r="F13" i="1" l="1"/>
  <c r="F26" i="1"/>
  <c r="F42" i="1"/>
  <c r="F17" i="1"/>
  <c r="D42" i="1"/>
  <c r="E42" i="1"/>
  <c r="G42" i="1"/>
  <c r="H42" i="1"/>
  <c r="C42" i="1"/>
  <c r="D26" i="1"/>
  <c r="E26" i="1"/>
  <c r="G26" i="1"/>
  <c r="H26" i="1"/>
  <c r="C26" i="1"/>
  <c r="D17" i="1"/>
  <c r="E17" i="1"/>
  <c r="C17" i="1"/>
  <c r="D13" i="1"/>
  <c r="E13" i="1"/>
  <c r="G13" i="1"/>
  <c r="H13" i="1"/>
  <c r="C13" i="1"/>
  <c r="F47" i="1" l="1"/>
  <c r="D47" i="1"/>
  <c r="C47" i="1"/>
  <c r="E47" i="1"/>
  <c r="I40" i="1"/>
  <c r="I38" i="1"/>
  <c r="J36" i="1"/>
  <c r="I36" i="1"/>
  <c r="I30" i="1"/>
  <c r="I11" i="1"/>
  <c r="J13" i="1"/>
  <c r="I13" i="1"/>
  <c r="J26" i="1"/>
  <c r="K26" i="1"/>
  <c r="I26" i="1"/>
  <c r="J32" i="1"/>
  <c r="K32" i="1"/>
  <c r="I32" i="1"/>
  <c r="K40" i="1"/>
  <c r="J40" i="1"/>
  <c r="J34" i="1"/>
  <c r="K34" i="1"/>
  <c r="I34" i="1"/>
  <c r="J42" i="1"/>
  <c r="K42" i="1"/>
  <c r="I42" i="1"/>
  <c r="H47" i="1"/>
  <c r="G47" i="1"/>
  <c r="J47" i="1" l="1"/>
  <c r="K47" i="1"/>
  <c r="I47" i="1"/>
</calcChain>
</file>

<file path=xl/sharedStrings.xml><?xml version="1.0" encoding="utf-8"?>
<sst xmlns="http://schemas.openxmlformats.org/spreadsheetml/2006/main" count="51" uniqueCount="51">
  <si>
    <t>№ п/п</t>
  </si>
  <si>
    <t>Наименование проекта</t>
  </si>
  <si>
    <t>емкость, млн. м3</t>
  </si>
  <si>
    <t>пропускная способность, м3/сек</t>
  </si>
  <si>
    <t>подвешенная площадь, га</t>
  </si>
  <si>
    <t>Алматинская область:</t>
  </si>
  <si>
    <t>Актюбинская область:</t>
  </si>
  <si>
    <t>«Реконструкция Актюбинского водохранилища на реке Илек Актюбинской области»</t>
  </si>
  <si>
    <t>Акмолинская область</t>
  </si>
  <si>
    <t>«Реконструкции и модернизации сооружений Астанинского водохранилища с внедрением систем автоматического водоучета и водораспределени в Акмолинской области», требует корректировки</t>
  </si>
  <si>
    <t>«Реконструкция  Подлесненского водохранилища в Акмолинской области»</t>
  </si>
  <si>
    <t>«Реконструкция и модернизация Кояндинского водохранилища в Акмолинской области»</t>
  </si>
  <si>
    <t>Восточно-Казахстанская область:</t>
  </si>
  <si>
    <t>Жамбылская область:</t>
  </si>
  <si>
    <t>«Реконструкция и техническое перевооружение сооружений Ынталинского водохранилища на реке ШабактыСарысуйского района», W=30,0 млн. м3</t>
  </si>
  <si>
    <t>Реконструкция  Караконызского водохранилища в Кордайском районе Жамбылской области</t>
  </si>
  <si>
    <t>Западно-Казахстанская область</t>
  </si>
  <si>
    <t>Реконструкция Кировского водохранилища на реке Кушум</t>
  </si>
  <si>
    <t>Карагандинская область:</t>
  </si>
  <si>
    <t>«Реконструкция и техническое перевооружение   гидроузла Самаркандского водохранилища Карагандинской области»</t>
  </si>
  <si>
    <t>Павлодарская область</t>
  </si>
  <si>
    <t>Реконструкция плотины №87 гидроузла №4 КиКС</t>
  </si>
  <si>
    <t>Кызылординская область:</t>
  </si>
  <si>
    <t>«Реконструкция и модернизация Жиделийского водохранилища с внедрением систем автоматизированной подачи воды в Жанакорганском районе»</t>
  </si>
  <si>
    <t>Костанайская область:</t>
  </si>
  <si>
    <t>Реконструкция Амангельдинского водохранилища на реке Тобол Костанайской области и повышение безопасности эксплуатации</t>
  </si>
  <si>
    <t>Северо-Казахстанская область:</t>
  </si>
  <si>
    <t>«Реконструкция Шарыкского гидроузла в районе им. Г.Мусрепова Северо-Казахстанской области»</t>
  </si>
  <si>
    <t>Южно-Казахстанская область:</t>
  </si>
  <si>
    <t>Реконструкция и повышение сейсмоустойчивости  плотины Шардаринского водохранилища</t>
  </si>
  <si>
    <t>«Реконструкция водохранилища Таушага Созакском районе»</t>
  </si>
  <si>
    <t>«Реконструкция водохранилища Досан –Карабас в Байдибекском районе»</t>
  </si>
  <si>
    <t>Всего:</t>
  </si>
  <si>
    <r>
      <t>«Водоподпорное сооружение (плотина) из высокопроч</t>
    </r>
    <r>
      <rPr>
        <sz val="10"/>
        <color theme="1"/>
        <rFont val="Times New Roman"/>
        <family val="1"/>
        <charset val="204"/>
      </rPr>
      <t xml:space="preserve"> Реконструкция 2-й очереди с повышением сейсмоустойчивости плотины Тасоткельского водохранилища в Шуйском районе Жамбылской области</t>
    </r>
  </si>
  <si>
    <t>Показатели работ по реконструкции 26-и водохранилищ на период до 2021 года</t>
  </si>
  <si>
    <t>тыс. тенге</t>
  </si>
  <si>
    <t>Ст-сть строительства</t>
  </si>
  <si>
    <t>Ст-сть разработки ПСД</t>
  </si>
  <si>
    <t>Реконструкция сооружений водохранилища на реке Каракол (3-очередь строительства)</t>
  </si>
  <si>
    <t xml:space="preserve">Реконструкция водохранилища "Алебастр" на реке Уланка </t>
  </si>
  <si>
    <t xml:space="preserve">Реконструкция плотинного гидроузла на реке Кандысу </t>
  </si>
  <si>
    <t xml:space="preserve">Реконструкция плотинного гидроузла на реке Коктерек </t>
  </si>
  <si>
    <t>Реконструкция сооружений водохранилища на реке Каракол  (2-я очередь  строительства)</t>
  </si>
  <si>
    <t>Реконструкция водохранилища Кандысуского водохранилища на реке Кандысу</t>
  </si>
  <si>
    <t xml:space="preserve">Реконструкция водохранилища на реке Орта-Теректы </t>
  </si>
  <si>
    <t xml:space="preserve">Реконструкция плотинного гидроузла на реке Карабута </t>
  </si>
  <si>
    <t xml:space="preserve">Реконструкция и повышение сейсмоустойчивости плотины Бартогайского водохранилища </t>
  </si>
  <si>
    <t>Всего тыс. тенге</t>
  </si>
  <si>
    <t>в том числе по годам</t>
  </si>
  <si>
    <t>Реконструкция дренажной системы Бугуньского водохранилища в Ордабасинском районе</t>
  </si>
  <si>
    <t>до и после реализации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</si>
</sst>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4" fontId="0" fillId="4" borderId="0" xfId="0" applyNumberFormat="1" applyFill="1"/>
    <xf numFmtId="3" fontId="0" fillId="4" borderId="0" xfId="0" applyNumberFormat="1" applyFill="1"/>
    <xf numFmtId="0" fontId="4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3" fontId="8" fillId="5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3" fillId="6" borderId="18" xfId="0" applyFont="1" applyFill="1" applyBorder="1" applyAlignment="1">
      <alignment horizontal="center" vertical="center" wrapText="1"/>
    </xf>
    <xf numFmtId="164" fontId="3" fillId="7" borderId="18" xfId="0" applyNumberFormat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1" fontId="3" fillId="8" borderId="18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tabSelected="1" view="pageBreakPreview" zoomScale="90" zoomScaleNormal="80" zoomScaleSheetLayoutView="90" workbookViewId="0">
      <pane xSplit="12" ySplit="10" topLeftCell="M11" activePane="bottomRight" state="frozen"/>
      <selection pane="topRight" activeCell="L1" sqref="L1"/>
      <selection pane="bottomLeft" activeCell="A10" sqref="A10"/>
      <selection pane="bottomRight" activeCell="B4" sqref="B4:B6"/>
    </sheetView>
  </sheetViews>
  <sheetFormatPr defaultRowHeight="15" x14ac:dyDescent="0.25"/>
  <cols>
    <col min="1" max="1" width="3.140625" customWidth="1"/>
    <col min="2" max="2" width="54.42578125" customWidth="1"/>
    <col min="3" max="3" width="10.140625" customWidth="1"/>
    <col min="4" max="4" width="11.140625" customWidth="1"/>
    <col min="5" max="5" width="11.5703125" customWidth="1"/>
    <col min="6" max="6" width="15.42578125" bestFit="1" customWidth="1"/>
    <col min="7" max="7" width="11.28515625" customWidth="1"/>
    <col min="8" max="8" width="12" customWidth="1"/>
    <col min="9" max="9" width="11.28515625" customWidth="1"/>
    <col min="10" max="10" width="10.140625" customWidth="1"/>
    <col min="11" max="11" width="12.5703125" customWidth="1"/>
    <col min="12" max="12" width="10.5703125" customWidth="1"/>
    <col min="13" max="13" width="10.42578125" customWidth="1"/>
    <col min="14" max="14" width="11.140625" customWidth="1"/>
    <col min="15" max="15" width="12.5703125" bestFit="1" customWidth="1"/>
    <col min="16" max="16" width="9.85546875" bestFit="1" customWidth="1"/>
  </cols>
  <sheetData>
    <row r="2" spans="1:13" x14ac:dyDescent="0.25">
      <c r="B2" s="57" t="s">
        <v>34</v>
      </c>
      <c r="C2" s="57"/>
      <c r="D2" s="57"/>
      <c r="E2" s="57"/>
      <c r="F2" s="57"/>
      <c r="G2" s="57"/>
      <c r="H2" s="57"/>
      <c r="I2" s="57"/>
      <c r="J2" s="57"/>
      <c r="K2" s="57"/>
      <c r="L2" s="97"/>
      <c r="M2" s="97"/>
    </row>
    <row r="3" spans="1:13" ht="7.5" customHeight="1" thickBot="1" x14ac:dyDescent="0.3"/>
    <row r="4" spans="1:13" ht="16.5" customHeight="1" x14ac:dyDescent="0.25">
      <c r="A4" s="71" t="s">
        <v>0</v>
      </c>
      <c r="B4" s="74" t="s">
        <v>1</v>
      </c>
      <c r="C4" s="74" t="s">
        <v>50</v>
      </c>
      <c r="D4" s="74"/>
      <c r="E4" s="74"/>
      <c r="F4" s="65" t="s">
        <v>47</v>
      </c>
      <c r="G4" s="58" t="s">
        <v>35</v>
      </c>
      <c r="H4" s="59"/>
      <c r="I4" s="59"/>
      <c r="J4" s="59"/>
      <c r="K4" s="60"/>
    </row>
    <row r="5" spans="1:13" ht="16.5" customHeight="1" x14ac:dyDescent="0.25">
      <c r="A5" s="72"/>
      <c r="B5" s="67"/>
      <c r="C5" s="80" t="s">
        <v>2</v>
      </c>
      <c r="D5" s="80" t="s">
        <v>3</v>
      </c>
      <c r="E5" s="80" t="s">
        <v>4</v>
      </c>
      <c r="F5" s="66"/>
      <c r="G5" s="79" t="s">
        <v>37</v>
      </c>
      <c r="H5" s="79" t="s">
        <v>36</v>
      </c>
      <c r="I5" s="79" t="s">
        <v>48</v>
      </c>
      <c r="J5" s="79"/>
      <c r="K5" s="79"/>
    </row>
    <row r="6" spans="1:13" ht="45.75" customHeight="1" x14ac:dyDescent="0.25">
      <c r="A6" s="73"/>
      <c r="B6" s="75"/>
      <c r="C6" s="67"/>
      <c r="D6" s="67"/>
      <c r="E6" s="67"/>
      <c r="F6" s="67"/>
      <c r="G6" s="79"/>
      <c r="H6" s="79"/>
      <c r="I6" s="3">
        <v>2019</v>
      </c>
      <c r="J6" s="3">
        <v>2020</v>
      </c>
      <c r="K6" s="48">
        <v>2021</v>
      </c>
    </row>
    <row r="7" spans="1:13" x14ac:dyDescent="0.25">
      <c r="A7" s="4">
        <v>1</v>
      </c>
      <c r="B7" s="2">
        <v>2</v>
      </c>
      <c r="C7" s="2">
        <v>3</v>
      </c>
      <c r="D7" s="2">
        <v>4</v>
      </c>
      <c r="E7" s="2">
        <v>5</v>
      </c>
      <c r="F7" s="41">
        <v>6</v>
      </c>
      <c r="G7" s="3">
        <v>7</v>
      </c>
      <c r="H7" s="3">
        <v>8</v>
      </c>
      <c r="I7" s="3">
        <v>9</v>
      </c>
      <c r="J7" s="3">
        <v>10</v>
      </c>
      <c r="K7" s="5">
        <v>11</v>
      </c>
    </row>
    <row r="8" spans="1:13" s="13" customFormat="1" x14ac:dyDescent="0.25">
      <c r="A8" s="19"/>
      <c r="B8" s="20" t="s">
        <v>5</v>
      </c>
      <c r="C8" s="21">
        <v>320</v>
      </c>
      <c r="D8" s="21">
        <v>105</v>
      </c>
      <c r="E8" s="22">
        <v>66300</v>
      </c>
      <c r="F8" s="45">
        <f>F9</f>
        <v>1356000</v>
      </c>
      <c r="G8" s="21">
        <v>52000</v>
      </c>
      <c r="H8" s="21">
        <v>1304000</v>
      </c>
      <c r="I8" s="21">
        <v>52000</v>
      </c>
      <c r="J8" s="21">
        <v>652000</v>
      </c>
      <c r="K8" s="21">
        <v>652000</v>
      </c>
    </row>
    <row r="9" spans="1:13" ht="15" customHeight="1" x14ac:dyDescent="0.25">
      <c r="A9" s="70">
        <v>1</v>
      </c>
      <c r="B9" s="76" t="s">
        <v>46</v>
      </c>
      <c r="C9" s="77">
        <v>320</v>
      </c>
      <c r="D9" s="77">
        <v>105</v>
      </c>
      <c r="E9" s="78">
        <v>66300</v>
      </c>
      <c r="F9" s="68">
        <f>G9+H9</f>
        <v>1356000</v>
      </c>
      <c r="G9" s="61">
        <v>52000</v>
      </c>
      <c r="H9" s="63">
        <v>1304000</v>
      </c>
      <c r="I9" s="63">
        <v>52000</v>
      </c>
      <c r="J9" s="63">
        <v>652000</v>
      </c>
      <c r="K9" s="55">
        <v>652000</v>
      </c>
    </row>
    <row r="10" spans="1:13" x14ac:dyDescent="0.25">
      <c r="A10" s="70"/>
      <c r="B10" s="76"/>
      <c r="C10" s="77"/>
      <c r="D10" s="77"/>
      <c r="E10" s="78"/>
      <c r="F10" s="69"/>
      <c r="G10" s="62"/>
      <c r="H10" s="64"/>
      <c r="I10" s="64"/>
      <c r="J10" s="64"/>
      <c r="K10" s="56"/>
      <c r="L10" s="15"/>
    </row>
    <row r="11" spans="1:13" s="13" customFormat="1" x14ac:dyDescent="0.25">
      <c r="A11" s="14"/>
      <c r="B11" s="6" t="s">
        <v>6</v>
      </c>
      <c r="C11" s="25">
        <v>245</v>
      </c>
      <c r="D11" s="25">
        <v>2950</v>
      </c>
      <c r="E11" s="25">
        <v>13500</v>
      </c>
      <c r="F11" s="46">
        <f>F12</f>
        <v>480000</v>
      </c>
      <c r="G11" s="23">
        <v>30000</v>
      </c>
      <c r="H11" s="24">
        <v>450000</v>
      </c>
      <c r="I11" s="24">
        <f>I12</f>
        <v>30000</v>
      </c>
      <c r="J11" s="24">
        <v>450000</v>
      </c>
      <c r="K11" s="35"/>
      <c r="L11" s="15"/>
      <c r="M11" s="16"/>
    </row>
    <row r="12" spans="1:13" ht="25.5" x14ac:dyDescent="0.25">
      <c r="A12" s="8">
        <v>2</v>
      </c>
      <c r="B12" s="9" t="s">
        <v>7</v>
      </c>
      <c r="C12" s="26">
        <v>245</v>
      </c>
      <c r="D12" s="26">
        <v>2950</v>
      </c>
      <c r="E12" s="26">
        <v>13500</v>
      </c>
      <c r="F12" s="42">
        <f>G12+H12</f>
        <v>480000</v>
      </c>
      <c r="G12" s="12">
        <v>30000</v>
      </c>
      <c r="H12" s="27">
        <v>450000</v>
      </c>
      <c r="I12" s="27">
        <v>30000</v>
      </c>
      <c r="J12" s="27">
        <v>450000</v>
      </c>
      <c r="K12" s="36"/>
      <c r="L12" s="15"/>
      <c r="M12" s="16"/>
    </row>
    <row r="13" spans="1:13" s="13" customFormat="1" x14ac:dyDescent="0.25">
      <c r="A13" s="14"/>
      <c r="B13" s="6" t="s">
        <v>8</v>
      </c>
      <c r="C13" s="25">
        <f>C14+C15+C16</f>
        <v>421.7</v>
      </c>
      <c r="D13" s="25">
        <f t="shared" ref="D13:H13" si="0">D14+D15+D16</f>
        <v>1999.85</v>
      </c>
      <c r="E13" s="25">
        <f t="shared" si="0"/>
        <v>6248</v>
      </c>
      <c r="F13" s="37">
        <f>F14+F15+F16</f>
        <v>5490841</v>
      </c>
      <c r="G13" s="25">
        <f t="shared" si="0"/>
        <v>87297</v>
      </c>
      <c r="H13" s="25">
        <f t="shared" si="0"/>
        <v>5403544</v>
      </c>
      <c r="I13" s="25">
        <f>I14+I15+I16</f>
        <v>87297</v>
      </c>
      <c r="J13" s="25">
        <f t="shared" ref="J13" si="1">J14+J15+J16</f>
        <v>3212134</v>
      </c>
      <c r="K13" s="24">
        <f>K14+K15+K16</f>
        <v>2191410</v>
      </c>
      <c r="L13" s="15"/>
      <c r="M13" s="16"/>
    </row>
    <row r="14" spans="1:13" ht="49.5" customHeight="1" x14ac:dyDescent="0.25">
      <c r="A14" s="8">
        <v>3</v>
      </c>
      <c r="B14" s="10" t="s">
        <v>9</v>
      </c>
      <c r="C14" s="26">
        <v>410.9</v>
      </c>
      <c r="D14" s="26">
        <v>1910</v>
      </c>
      <c r="E14" s="32">
        <v>6070</v>
      </c>
      <c r="F14" s="43">
        <f>G14+H14</f>
        <v>3896461</v>
      </c>
      <c r="G14" s="12">
        <v>44817</v>
      </c>
      <c r="H14" s="27">
        <v>3851644</v>
      </c>
      <c r="I14" s="27">
        <v>44817</v>
      </c>
      <c r="J14" s="27">
        <v>1660234</v>
      </c>
      <c r="K14" s="36">
        <v>2191410</v>
      </c>
      <c r="L14" s="15"/>
      <c r="M14" s="16"/>
    </row>
    <row r="15" spans="1:13" ht="25.5" x14ac:dyDescent="0.25">
      <c r="A15" s="8">
        <v>4</v>
      </c>
      <c r="B15" s="10" t="s">
        <v>10</v>
      </c>
      <c r="C15" s="26">
        <v>5</v>
      </c>
      <c r="D15" s="26">
        <v>44.35</v>
      </c>
      <c r="E15" s="32">
        <v>0</v>
      </c>
      <c r="F15" s="43">
        <f t="shared" ref="F15:F25" si="2">G15+H15</f>
        <v>992530</v>
      </c>
      <c r="G15" s="12">
        <v>11530</v>
      </c>
      <c r="H15" s="27">
        <v>981000</v>
      </c>
      <c r="I15" s="27">
        <v>11530</v>
      </c>
      <c r="J15" s="27">
        <v>981000</v>
      </c>
      <c r="K15" s="28"/>
      <c r="L15" s="15"/>
      <c r="M15" s="16"/>
    </row>
    <row r="16" spans="1:13" ht="25.5" x14ac:dyDescent="0.25">
      <c r="A16" s="8">
        <v>5</v>
      </c>
      <c r="B16" s="10" t="s">
        <v>11</v>
      </c>
      <c r="C16" s="26">
        <v>5.8</v>
      </c>
      <c r="D16" s="26">
        <v>45.5</v>
      </c>
      <c r="E16" s="32">
        <v>178</v>
      </c>
      <c r="F16" s="43">
        <f t="shared" si="2"/>
        <v>601850</v>
      </c>
      <c r="G16" s="12">
        <v>30950</v>
      </c>
      <c r="H16" s="27">
        <v>570900</v>
      </c>
      <c r="I16" s="27">
        <v>30950</v>
      </c>
      <c r="J16" s="27">
        <v>570900</v>
      </c>
      <c r="K16" s="28"/>
      <c r="L16" s="15"/>
      <c r="M16" s="16"/>
    </row>
    <row r="17" spans="1:13" s="13" customFormat="1" x14ac:dyDescent="0.25">
      <c r="A17" s="14"/>
      <c r="B17" s="6" t="s">
        <v>12</v>
      </c>
      <c r="C17" s="25">
        <f>C18+C19+C20+C21+C22+C23+C24+C25</f>
        <v>104.95</v>
      </c>
      <c r="D17" s="25">
        <f t="shared" ref="D17:E17" si="3">D18+D19+D20+D21+D22+D23+D24+D25</f>
        <v>509.7</v>
      </c>
      <c r="E17" s="25">
        <f t="shared" si="3"/>
        <v>17768</v>
      </c>
      <c r="F17" s="25">
        <f>F18+F19+F20+F21+F22+F23+F24+F25</f>
        <v>6080200</v>
      </c>
      <c r="G17" s="25">
        <f>G18+G19+G20+G21+G22+G23+G24+G25</f>
        <v>183200</v>
      </c>
      <c r="H17" s="25">
        <f t="shared" ref="H17:K17" si="4">H18+H19+H20+H21+H22+H23+H24+H25</f>
        <v>5897000</v>
      </c>
      <c r="I17" s="25">
        <f t="shared" si="4"/>
        <v>183200</v>
      </c>
      <c r="J17" s="25">
        <f t="shared" si="4"/>
        <v>3683000</v>
      </c>
      <c r="K17" s="25">
        <f t="shared" si="4"/>
        <v>2214000</v>
      </c>
      <c r="L17" s="15"/>
      <c r="M17" s="16"/>
    </row>
    <row r="18" spans="1:13" ht="25.5" x14ac:dyDescent="0.25">
      <c r="A18" s="8">
        <v>6</v>
      </c>
      <c r="B18" s="33" t="s">
        <v>38</v>
      </c>
      <c r="C18" s="26">
        <v>55.3</v>
      </c>
      <c r="D18" s="26">
        <v>60</v>
      </c>
      <c r="E18" s="26">
        <v>6558</v>
      </c>
      <c r="F18" s="43">
        <f t="shared" si="2"/>
        <v>2750000</v>
      </c>
      <c r="G18" s="12">
        <v>50000</v>
      </c>
      <c r="H18" s="27">
        <v>2700000</v>
      </c>
      <c r="I18" s="27">
        <v>50000</v>
      </c>
      <c r="J18" s="27">
        <v>1350000</v>
      </c>
      <c r="K18" s="27">
        <v>1350000</v>
      </c>
      <c r="L18" s="17"/>
      <c r="M18" s="18"/>
    </row>
    <row r="19" spans="1:13" ht="25.5" x14ac:dyDescent="0.25">
      <c r="A19" s="8">
        <v>7</v>
      </c>
      <c r="B19" s="33" t="s">
        <v>43</v>
      </c>
      <c r="C19" s="29">
        <v>43.6</v>
      </c>
      <c r="D19" s="29">
        <v>225</v>
      </c>
      <c r="E19" s="29">
        <v>7010</v>
      </c>
      <c r="F19" s="43">
        <f t="shared" si="2"/>
        <v>300000</v>
      </c>
      <c r="G19" s="12">
        <v>12000</v>
      </c>
      <c r="H19" s="27">
        <v>288000</v>
      </c>
      <c r="I19" s="27">
        <v>12000</v>
      </c>
      <c r="J19" s="27">
        <v>288000</v>
      </c>
      <c r="K19" s="36"/>
      <c r="L19" s="17"/>
      <c r="M19" s="18"/>
    </row>
    <row r="20" spans="1:13" x14ac:dyDescent="0.25">
      <c r="A20" s="8">
        <v>8</v>
      </c>
      <c r="B20" s="33" t="s">
        <v>39</v>
      </c>
      <c r="C20" s="26">
        <v>5</v>
      </c>
      <c r="D20" s="26">
        <v>2.2000000000000002</v>
      </c>
      <c r="E20" s="26">
        <v>1000</v>
      </c>
      <c r="F20" s="43">
        <f t="shared" si="2"/>
        <v>200000</v>
      </c>
      <c r="G20" s="12">
        <v>8000</v>
      </c>
      <c r="H20" s="27">
        <v>192000</v>
      </c>
      <c r="I20" s="12">
        <v>8000</v>
      </c>
      <c r="J20" s="27">
        <v>192000</v>
      </c>
      <c r="K20" s="28"/>
      <c r="L20" s="17"/>
      <c r="M20" s="18"/>
    </row>
    <row r="21" spans="1:13" x14ac:dyDescent="0.25">
      <c r="A21" s="8">
        <v>9</v>
      </c>
      <c r="B21" s="33" t="s">
        <v>44</v>
      </c>
      <c r="C21" s="26">
        <v>1.05</v>
      </c>
      <c r="D21" s="26">
        <v>6</v>
      </c>
      <c r="E21" s="26">
        <v>0</v>
      </c>
      <c r="F21" s="43">
        <f t="shared" si="2"/>
        <v>50000</v>
      </c>
      <c r="G21" s="12">
        <v>2000</v>
      </c>
      <c r="H21" s="27">
        <v>48000</v>
      </c>
      <c r="I21" s="12">
        <v>2000</v>
      </c>
      <c r="J21" s="27">
        <v>48000</v>
      </c>
      <c r="K21" s="28"/>
      <c r="L21" s="17"/>
      <c r="M21" s="18"/>
    </row>
    <row r="22" spans="1:13" x14ac:dyDescent="0.25">
      <c r="A22" s="8">
        <v>10</v>
      </c>
      <c r="B22" s="33" t="s">
        <v>45</v>
      </c>
      <c r="C22" s="26"/>
      <c r="D22" s="26">
        <v>40</v>
      </c>
      <c r="E22" s="26">
        <v>1090</v>
      </c>
      <c r="F22" s="43">
        <f t="shared" si="2"/>
        <v>280200</v>
      </c>
      <c r="G22" s="12">
        <v>11200</v>
      </c>
      <c r="H22" s="27">
        <v>269000</v>
      </c>
      <c r="I22" s="12">
        <v>11200</v>
      </c>
      <c r="J22" s="27">
        <v>269000</v>
      </c>
      <c r="K22" s="28"/>
      <c r="L22" s="17"/>
      <c r="M22" s="18"/>
    </row>
    <row r="23" spans="1:13" x14ac:dyDescent="0.25">
      <c r="A23" s="8">
        <v>11</v>
      </c>
      <c r="B23" s="33" t="s">
        <v>40</v>
      </c>
      <c r="C23" s="26"/>
      <c r="D23" s="26">
        <v>120</v>
      </c>
      <c r="E23" s="29"/>
      <c r="F23" s="43">
        <f t="shared" si="2"/>
        <v>400000</v>
      </c>
      <c r="G23" s="12">
        <v>16000</v>
      </c>
      <c r="H23" s="27">
        <v>384000</v>
      </c>
      <c r="I23" s="12">
        <v>16000</v>
      </c>
      <c r="J23" s="27">
        <v>384000</v>
      </c>
      <c r="K23" s="36"/>
      <c r="L23" s="17"/>
      <c r="M23" s="18"/>
    </row>
    <row r="24" spans="1:13" x14ac:dyDescent="0.25">
      <c r="A24" s="8">
        <v>12</v>
      </c>
      <c r="B24" s="33" t="s">
        <v>41</v>
      </c>
      <c r="C24" s="26">
        <v>0</v>
      </c>
      <c r="D24" s="49">
        <v>56.5</v>
      </c>
      <c r="E24" s="26">
        <v>2110</v>
      </c>
      <c r="F24" s="43">
        <f t="shared" si="2"/>
        <v>300000</v>
      </c>
      <c r="G24" s="12">
        <v>12000</v>
      </c>
      <c r="H24" s="27">
        <v>288000</v>
      </c>
      <c r="I24" s="27">
        <v>12000</v>
      </c>
      <c r="J24" s="27">
        <v>288000</v>
      </c>
      <c r="K24" s="36"/>
      <c r="L24" s="17"/>
      <c r="M24" s="18"/>
    </row>
    <row r="25" spans="1:13" ht="25.5" x14ac:dyDescent="0.25">
      <c r="A25" s="8">
        <v>13</v>
      </c>
      <c r="B25" s="33" t="s">
        <v>42</v>
      </c>
      <c r="C25" s="26"/>
      <c r="D25" s="26"/>
      <c r="E25" s="26">
        <v>0</v>
      </c>
      <c r="F25" s="43">
        <f t="shared" si="2"/>
        <v>1800000</v>
      </c>
      <c r="G25" s="12">
        <v>72000</v>
      </c>
      <c r="H25" s="27">
        <v>1728000</v>
      </c>
      <c r="I25" s="27">
        <v>72000</v>
      </c>
      <c r="J25" s="27">
        <v>864000</v>
      </c>
      <c r="K25" s="36">
        <v>864000</v>
      </c>
      <c r="L25" s="17"/>
      <c r="M25" s="18"/>
    </row>
    <row r="26" spans="1:13" s="13" customFormat="1" x14ac:dyDescent="0.25">
      <c r="A26" s="14"/>
      <c r="B26" s="34" t="s">
        <v>13</v>
      </c>
      <c r="C26" s="25">
        <f>C27+C28+C29</f>
        <v>658.5</v>
      </c>
      <c r="D26" s="25">
        <f>D27+D28+D29</f>
        <v>377.2</v>
      </c>
      <c r="E26" s="25">
        <f>E27+E28+E29</f>
        <v>41108</v>
      </c>
      <c r="F26" s="37">
        <f>F27+F28+F29</f>
        <v>2697600</v>
      </c>
      <c r="G26" s="25">
        <f>G27+G28+G29</f>
        <v>98000</v>
      </c>
      <c r="H26" s="25">
        <f>H27+H28+H29</f>
        <v>2599600</v>
      </c>
      <c r="I26" s="24">
        <f>I27+I28+I29</f>
        <v>98000</v>
      </c>
      <c r="J26" s="24">
        <f>J27+J28+J29</f>
        <v>2599600</v>
      </c>
      <c r="K26" s="24">
        <f>K27+K28+K29</f>
        <v>0</v>
      </c>
      <c r="L26" s="17"/>
      <c r="M26" s="18"/>
    </row>
    <row r="27" spans="1:13" ht="38.25" x14ac:dyDescent="0.25">
      <c r="A27" s="8">
        <v>14</v>
      </c>
      <c r="B27" s="33" t="s">
        <v>14</v>
      </c>
      <c r="C27" s="26">
        <v>30</v>
      </c>
      <c r="D27" s="26">
        <v>7.8</v>
      </c>
      <c r="E27" s="26">
        <v>3773</v>
      </c>
      <c r="F27" s="42">
        <f>G27+H27</f>
        <v>598000</v>
      </c>
      <c r="G27" s="12">
        <v>14000</v>
      </c>
      <c r="H27" s="27">
        <v>584000</v>
      </c>
      <c r="I27" s="27">
        <v>14000</v>
      </c>
      <c r="J27" s="27">
        <v>584000</v>
      </c>
      <c r="K27" s="36"/>
      <c r="L27" s="15"/>
      <c r="M27" s="16"/>
    </row>
    <row r="28" spans="1:13" ht="25.5" x14ac:dyDescent="0.25">
      <c r="A28" s="8">
        <v>15</v>
      </c>
      <c r="B28" s="33" t="s">
        <v>15</v>
      </c>
      <c r="C28" s="26">
        <v>8.5</v>
      </c>
      <c r="D28" s="26">
        <v>3.4</v>
      </c>
      <c r="E28" s="26">
        <v>2800</v>
      </c>
      <c r="F28" s="42">
        <f t="shared" ref="F28:F29" si="5">G28+H28</f>
        <v>264600</v>
      </c>
      <c r="G28" s="12">
        <v>10600</v>
      </c>
      <c r="H28" s="27">
        <v>254000</v>
      </c>
      <c r="I28" s="27">
        <v>10600</v>
      </c>
      <c r="J28" s="27">
        <v>254000</v>
      </c>
      <c r="K28" s="36"/>
      <c r="L28" s="15"/>
      <c r="M28" s="16"/>
    </row>
    <row r="29" spans="1:13" ht="52.5" customHeight="1" x14ac:dyDescent="0.25">
      <c r="A29" s="53">
        <v>16</v>
      </c>
      <c r="B29" s="54" t="s">
        <v>33</v>
      </c>
      <c r="C29" s="54">
        <v>620</v>
      </c>
      <c r="D29" s="54">
        <v>366</v>
      </c>
      <c r="E29" s="54">
        <v>34535</v>
      </c>
      <c r="F29" s="81">
        <f t="shared" si="5"/>
        <v>1835000</v>
      </c>
      <c r="G29" s="82">
        <v>73400</v>
      </c>
      <c r="H29" s="83">
        <v>1761600</v>
      </c>
      <c r="I29" s="83">
        <v>73400</v>
      </c>
      <c r="J29" s="83">
        <v>1761600</v>
      </c>
      <c r="K29" s="84"/>
      <c r="L29" s="15"/>
      <c r="M29" s="16"/>
    </row>
    <row r="30" spans="1:13" s="13" customFormat="1" ht="25.5" customHeight="1" x14ac:dyDescent="0.25">
      <c r="A30" s="14"/>
      <c r="B30" s="6" t="s">
        <v>16</v>
      </c>
      <c r="C30" s="25">
        <f>C31</f>
        <v>63</v>
      </c>
      <c r="D30" s="25">
        <f>D31</f>
        <v>125</v>
      </c>
      <c r="E30" s="25">
        <v>10000</v>
      </c>
      <c r="F30" s="37">
        <f>F31</f>
        <v>940000</v>
      </c>
      <c r="G30" s="23">
        <v>40000</v>
      </c>
      <c r="H30" s="24">
        <v>900000</v>
      </c>
      <c r="I30" s="24">
        <f>I31</f>
        <v>40000</v>
      </c>
      <c r="J30" s="24">
        <f>J31</f>
        <v>900000</v>
      </c>
      <c r="K30" s="35"/>
      <c r="L30" s="15"/>
      <c r="M30" s="16"/>
    </row>
    <row r="31" spans="1:13" x14ac:dyDescent="0.25">
      <c r="A31" s="8">
        <v>17</v>
      </c>
      <c r="B31" s="9" t="s">
        <v>17</v>
      </c>
      <c r="C31" s="32">
        <v>63</v>
      </c>
      <c r="D31" s="32">
        <v>125</v>
      </c>
      <c r="E31" s="32">
        <v>10000</v>
      </c>
      <c r="F31" s="42">
        <f>G31+H31</f>
        <v>940000</v>
      </c>
      <c r="G31" s="12">
        <v>40000</v>
      </c>
      <c r="H31" s="27">
        <v>900000</v>
      </c>
      <c r="I31" s="27">
        <v>40000</v>
      </c>
      <c r="J31" s="27">
        <v>900000</v>
      </c>
      <c r="K31" s="36"/>
      <c r="L31" s="15"/>
      <c r="M31" s="16"/>
    </row>
    <row r="32" spans="1:13" s="13" customFormat="1" ht="28.5" customHeight="1" x14ac:dyDescent="0.25">
      <c r="A32" s="14"/>
      <c r="B32" s="6" t="s">
        <v>18</v>
      </c>
      <c r="C32" s="25">
        <v>253.7</v>
      </c>
      <c r="D32" s="37">
        <v>2690</v>
      </c>
      <c r="E32" s="37">
        <f>E33</f>
        <v>6180</v>
      </c>
      <c r="F32" s="37">
        <f>F33</f>
        <v>2700000</v>
      </c>
      <c r="G32" s="23">
        <v>100000</v>
      </c>
      <c r="H32" s="24">
        <v>2600000</v>
      </c>
      <c r="I32" s="24">
        <f>I33</f>
        <v>100000</v>
      </c>
      <c r="J32" s="24">
        <f t="shared" ref="J32:K32" si="6">J33</f>
        <v>1300000</v>
      </c>
      <c r="K32" s="24">
        <f t="shared" si="6"/>
        <v>1300000</v>
      </c>
      <c r="L32" s="15"/>
      <c r="M32" s="16"/>
    </row>
    <row r="33" spans="1:13" ht="36" customHeight="1" x14ac:dyDescent="0.25">
      <c r="A33" s="8">
        <v>18</v>
      </c>
      <c r="B33" s="10" t="s">
        <v>19</v>
      </c>
      <c r="C33" s="26">
        <v>253.7</v>
      </c>
      <c r="D33" s="42">
        <v>2690</v>
      </c>
      <c r="E33" s="42">
        <v>6180</v>
      </c>
      <c r="F33" s="42">
        <f>G33+H33</f>
        <v>2700000</v>
      </c>
      <c r="G33" s="12">
        <v>100000</v>
      </c>
      <c r="H33" s="27">
        <v>2600000</v>
      </c>
      <c r="I33" s="27">
        <v>100000</v>
      </c>
      <c r="J33" s="27">
        <v>1300000</v>
      </c>
      <c r="K33" s="36">
        <v>1300000</v>
      </c>
      <c r="L33" s="15"/>
      <c r="M33" s="16"/>
    </row>
    <row r="34" spans="1:13" s="13" customFormat="1" x14ac:dyDescent="0.25">
      <c r="A34" s="14"/>
      <c r="B34" s="7" t="s">
        <v>20</v>
      </c>
      <c r="C34" s="25">
        <v>56.39</v>
      </c>
      <c r="D34" s="25"/>
      <c r="E34" s="25">
        <v>1575</v>
      </c>
      <c r="F34" s="46">
        <f>F35</f>
        <v>6229040</v>
      </c>
      <c r="G34" s="23">
        <v>0</v>
      </c>
      <c r="H34" s="24">
        <f>H35</f>
        <v>6229040</v>
      </c>
      <c r="I34" s="24">
        <f>I35</f>
        <v>0</v>
      </c>
      <c r="J34" s="24">
        <f t="shared" ref="J34:K34" si="7">J35</f>
        <v>3114520</v>
      </c>
      <c r="K34" s="24">
        <f t="shared" si="7"/>
        <v>3114520</v>
      </c>
      <c r="L34" s="15"/>
      <c r="M34" s="16"/>
    </row>
    <row r="35" spans="1:13" x14ac:dyDescent="0.25">
      <c r="A35" s="8">
        <v>19</v>
      </c>
      <c r="B35" s="10" t="s">
        <v>21</v>
      </c>
      <c r="C35" s="26">
        <v>56.39</v>
      </c>
      <c r="D35" s="29"/>
      <c r="E35" s="26">
        <v>1575</v>
      </c>
      <c r="F35" s="42">
        <f>G35+H35</f>
        <v>6229040</v>
      </c>
      <c r="G35" s="12">
        <v>0</v>
      </c>
      <c r="H35" s="27">
        <v>6229040</v>
      </c>
      <c r="I35" s="27">
        <v>0</v>
      </c>
      <c r="J35" s="27">
        <v>3114520</v>
      </c>
      <c r="K35" s="36">
        <v>3114520</v>
      </c>
      <c r="L35" s="15"/>
      <c r="M35" s="16"/>
    </row>
    <row r="36" spans="1:13" s="13" customFormat="1" x14ac:dyDescent="0.25">
      <c r="A36" s="14"/>
      <c r="B36" s="6" t="s">
        <v>22</v>
      </c>
      <c r="C36" s="25">
        <f>C37</f>
        <v>10.5</v>
      </c>
      <c r="D36" s="25">
        <v>35</v>
      </c>
      <c r="E36" s="25">
        <v>808</v>
      </c>
      <c r="F36" s="37">
        <f>F37</f>
        <v>306100</v>
      </c>
      <c r="G36" s="23">
        <v>12000</v>
      </c>
      <c r="H36" s="24">
        <v>294100</v>
      </c>
      <c r="I36" s="24">
        <f>I37</f>
        <v>12000</v>
      </c>
      <c r="J36" s="24">
        <f>J37</f>
        <v>294100</v>
      </c>
      <c r="K36" s="35"/>
      <c r="L36" s="15"/>
      <c r="M36" s="16"/>
    </row>
    <row r="37" spans="1:13" ht="48.75" customHeight="1" x14ac:dyDescent="0.25">
      <c r="A37" s="8">
        <v>20</v>
      </c>
      <c r="B37" s="10" t="s">
        <v>23</v>
      </c>
      <c r="C37" s="26">
        <v>10.5</v>
      </c>
      <c r="D37" s="26">
        <v>35</v>
      </c>
      <c r="E37" s="26">
        <v>808</v>
      </c>
      <c r="F37" s="42">
        <f>G37+H37</f>
        <v>306100</v>
      </c>
      <c r="G37" s="12">
        <v>12000</v>
      </c>
      <c r="H37" s="27">
        <v>294100</v>
      </c>
      <c r="I37" s="27">
        <v>12000</v>
      </c>
      <c r="J37" s="27">
        <v>294100</v>
      </c>
      <c r="K37" s="36"/>
      <c r="L37" s="15"/>
      <c r="M37" s="16"/>
    </row>
    <row r="38" spans="1:13" s="13" customFormat="1" x14ac:dyDescent="0.25">
      <c r="A38" s="14"/>
      <c r="B38" s="6" t="s">
        <v>24</v>
      </c>
      <c r="C38" s="25">
        <v>6.75</v>
      </c>
      <c r="D38" s="25">
        <v>1000</v>
      </c>
      <c r="E38" s="25">
        <f>E39</f>
        <v>2455.1</v>
      </c>
      <c r="F38" s="37">
        <f>F39</f>
        <v>253710</v>
      </c>
      <c r="G38" s="23">
        <v>0</v>
      </c>
      <c r="H38" s="24">
        <v>253710</v>
      </c>
      <c r="I38" s="24">
        <f>I39</f>
        <v>0</v>
      </c>
      <c r="J38" s="24">
        <v>253710</v>
      </c>
      <c r="K38" s="35"/>
      <c r="L38" s="15"/>
      <c r="M38" s="16"/>
    </row>
    <row r="39" spans="1:13" ht="36" customHeight="1" x14ac:dyDescent="0.25">
      <c r="A39" s="8">
        <v>21</v>
      </c>
      <c r="B39" s="10" t="s">
        <v>25</v>
      </c>
      <c r="C39" s="26">
        <v>6.75</v>
      </c>
      <c r="D39" s="26">
        <v>1000</v>
      </c>
      <c r="E39" s="26">
        <v>2455.1</v>
      </c>
      <c r="F39" s="43">
        <f>G39+H39</f>
        <v>253710</v>
      </c>
      <c r="G39" s="39">
        <v>0</v>
      </c>
      <c r="H39" s="40">
        <v>253710</v>
      </c>
      <c r="I39" s="40"/>
      <c r="J39" s="27">
        <v>253710</v>
      </c>
      <c r="K39" s="36"/>
      <c r="L39" s="15"/>
      <c r="M39" s="16"/>
    </row>
    <row r="40" spans="1:13" s="13" customFormat="1" x14ac:dyDescent="0.25">
      <c r="A40" s="14"/>
      <c r="B40" s="7" t="s">
        <v>26</v>
      </c>
      <c r="C40" s="30">
        <v>0</v>
      </c>
      <c r="D40" s="30">
        <v>171</v>
      </c>
      <c r="E40" s="30">
        <f>E41</f>
        <v>2000</v>
      </c>
      <c r="F40" s="47">
        <f>F41</f>
        <v>315400</v>
      </c>
      <c r="G40" s="23">
        <v>15400</v>
      </c>
      <c r="H40" s="24">
        <v>300000</v>
      </c>
      <c r="I40" s="24">
        <f>I41</f>
        <v>15400</v>
      </c>
      <c r="J40" s="24">
        <f>J41</f>
        <v>300000</v>
      </c>
      <c r="K40" s="35">
        <f>K41</f>
        <v>0</v>
      </c>
      <c r="L40" s="15"/>
      <c r="M40" s="16"/>
    </row>
    <row r="41" spans="1:13" ht="34.5" customHeight="1" x14ac:dyDescent="0.25">
      <c r="A41" s="8">
        <v>22</v>
      </c>
      <c r="B41" s="10" t="s">
        <v>27</v>
      </c>
      <c r="C41" s="29">
        <v>0</v>
      </c>
      <c r="D41" s="29">
        <v>171</v>
      </c>
      <c r="E41" s="29">
        <v>2000</v>
      </c>
      <c r="F41" s="44">
        <f>G41+H41</f>
        <v>315400</v>
      </c>
      <c r="G41" s="12">
        <v>15400</v>
      </c>
      <c r="H41" s="27">
        <v>300000</v>
      </c>
      <c r="I41" s="27">
        <v>15400</v>
      </c>
      <c r="J41" s="27">
        <v>300000</v>
      </c>
      <c r="K41" s="36"/>
      <c r="L41" s="15"/>
      <c r="M41" s="16"/>
    </row>
    <row r="42" spans="1:13" s="13" customFormat="1" x14ac:dyDescent="0.25">
      <c r="A42" s="14"/>
      <c r="B42" s="6" t="s">
        <v>28</v>
      </c>
      <c r="C42" s="25">
        <f>C43+C44+C45+C46</f>
        <v>5543.99</v>
      </c>
      <c r="D42" s="25">
        <f t="shared" ref="D42:H42" si="8">D43+D44+D45+D46</f>
        <v>2020.32</v>
      </c>
      <c r="E42" s="25">
        <f t="shared" si="8"/>
        <v>140343</v>
      </c>
      <c r="F42" s="37">
        <f>F43+F44+F45+F46</f>
        <v>9757541</v>
      </c>
      <c r="G42" s="25">
        <f t="shared" si="8"/>
        <v>43497</v>
      </c>
      <c r="H42" s="25">
        <f t="shared" si="8"/>
        <v>9714044</v>
      </c>
      <c r="I42" s="24">
        <f>I43+I44+I45+I46</f>
        <v>43497</v>
      </c>
      <c r="J42" s="24">
        <f t="shared" ref="J42:K42" si="9">J43+J44+J45+J46</f>
        <v>5414444</v>
      </c>
      <c r="K42" s="24">
        <f t="shared" si="9"/>
        <v>4299600</v>
      </c>
      <c r="L42" s="15"/>
      <c r="M42" s="16"/>
    </row>
    <row r="43" spans="1:13" ht="30" customHeight="1" x14ac:dyDescent="0.25">
      <c r="A43" s="8">
        <v>23</v>
      </c>
      <c r="B43" s="11" t="s">
        <v>29</v>
      </c>
      <c r="C43" s="31">
        <v>5166</v>
      </c>
      <c r="D43" s="38">
        <v>1927</v>
      </c>
      <c r="E43" s="31">
        <v>74000</v>
      </c>
      <c r="F43" s="38">
        <f>G43+H43</f>
        <v>8599200</v>
      </c>
      <c r="G43" s="12">
        <v>0</v>
      </c>
      <c r="H43" s="27">
        <v>8599200</v>
      </c>
      <c r="I43" s="27">
        <v>0</v>
      </c>
      <c r="J43" s="27">
        <v>4299600</v>
      </c>
      <c r="K43" s="36">
        <v>4299600</v>
      </c>
      <c r="L43" s="15"/>
      <c r="M43" s="16"/>
    </row>
    <row r="44" spans="1:13" ht="18" customHeight="1" x14ac:dyDescent="0.25">
      <c r="A44" s="8">
        <v>24</v>
      </c>
      <c r="B44" s="11" t="s">
        <v>30</v>
      </c>
      <c r="C44" s="31">
        <v>1.79</v>
      </c>
      <c r="D44" s="31">
        <v>0.12</v>
      </c>
      <c r="E44" s="31">
        <v>300</v>
      </c>
      <c r="F44" s="38">
        <f t="shared" ref="F44:F46" si="10">G44+H44</f>
        <v>528708</v>
      </c>
      <c r="G44" s="12">
        <v>18308</v>
      </c>
      <c r="H44" s="27">
        <v>510400</v>
      </c>
      <c r="I44" s="27">
        <v>18308</v>
      </c>
      <c r="J44" s="27">
        <v>510400</v>
      </c>
      <c r="K44" s="36"/>
      <c r="L44" s="15"/>
      <c r="M44" s="16"/>
    </row>
    <row r="45" spans="1:13" ht="31.5" customHeight="1" x14ac:dyDescent="0.25">
      <c r="A45" s="8">
        <v>25</v>
      </c>
      <c r="B45" s="11" t="s">
        <v>31</v>
      </c>
      <c r="C45" s="31">
        <v>6.2</v>
      </c>
      <c r="D45" s="31">
        <v>3.2</v>
      </c>
      <c r="E45" s="31">
        <v>404</v>
      </c>
      <c r="F45" s="38">
        <f t="shared" si="10"/>
        <v>122123</v>
      </c>
      <c r="G45" s="12">
        <v>9375</v>
      </c>
      <c r="H45" s="27">
        <v>112748</v>
      </c>
      <c r="I45" s="27">
        <v>9375</v>
      </c>
      <c r="J45" s="27">
        <v>112748</v>
      </c>
      <c r="K45" s="36"/>
      <c r="L45" s="15"/>
      <c r="M45" s="16"/>
    </row>
    <row r="46" spans="1:13" ht="33" customHeight="1" thickBot="1" x14ac:dyDescent="0.3">
      <c r="A46" s="85">
        <v>26</v>
      </c>
      <c r="B46" s="86" t="s">
        <v>49</v>
      </c>
      <c r="C46" s="87">
        <v>370</v>
      </c>
      <c r="D46" s="87">
        <v>90</v>
      </c>
      <c r="E46" s="87">
        <v>65639</v>
      </c>
      <c r="F46" s="88">
        <f t="shared" si="10"/>
        <v>507510</v>
      </c>
      <c r="G46" s="50">
        <v>15814</v>
      </c>
      <c r="H46" s="51">
        <v>491696</v>
      </c>
      <c r="I46" s="51">
        <v>15814</v>
      </c>
      <c r="J46" s="51">
        <v>491696</v>
      </c>
      <c r="K46" s="52"/>
      <c r="L46" s="15"/>
      <c r="M46" s="16"/>
    </row>
    <row r="47" spans="1:13" s="13" customFormat="1" ht="15.75" thickBot="1" x14ac:dyDescent="0.3">
      <c r="A47" s="89"/>
      <c r="B47" s="90" t="s">
        <v>32</v>
      </c>
      <c r="C47" s="91">
        <f>C8+C11+C13+C17+C26+C30+C32+C34+C36+C38+C40+C42</f>
        <v>7684.48</v>
      </c>
      <c r="D47" s="92">
        <f>D8+D11+D13+D17+D26+D30+D32+D34+D36+D38+D40+D42</f>
        <v>11983.07</v>
      </c>
      <c r="E47" s="93">
        <f>E8+E11+E13+E17+E26+E30+E32+E34+E36+E38+E40+E42</f>
        <v>308285.09999999998</v>
      </c>
      <c r="F47" s="94">
        <f>F42+F40+F38+F36+F34+F32+F30+F26+F17+F13+F11+F8</f>
        <v>36606432</v>
      </c>
      <c r="G47" s="95">
        <f>G8+G11+G13+G17+G26+G30+G32+G34+G36+G38+G40+G42</f>
        <v>661394</v>
      </c>
      <c r="H47" s="95">
        <f>H8+H11+H13+H17+H26+H30+H32+H34+H36+H38+H40+H42</f>
        <v>35945038</v>
      </c>
      <c r="I47" s="95">
        <f>I42+I40+I38+I36+I34+I32+I30+I26+I17+I13+I11+I8</f>
        <v>661394</v>
      </c>
      <c r="J47" s="95">
        <f>J42+J40+J38+J36+J34+J32+J30+J26+J17+J13+J11+J8</f>
        <v>22173508</v>
      </c>
      <c r="K47" s="96">
        <f>K42+K40+K38+K36+K34+K32+K30+K26+K17+K13+K11+K8</f>
        <v>13771530</v>
      </c>
      <c r="L47" s="15"/>
      <c r="M47" s="16"/>
    </row>
    <row r="48" spans="1:13" ht="18.75" x14ac:dyDescent="0.3">
      <c r="A48" s="1"/>
    </row>
    <row r="49" spans="1:13" ht="18.75" x14ac:dyDescent="0.3">
      <c r="A49" s="1"/>
      <c r="E49" s="16"/>
      <c r="F49" s="16"/>
      <c r="G49" s="16"/>
      <c r="H49" s="16"/>
      <c r="I49" s="16"/>
      <c r="K49" s="16"/>
      <c r="M49" s="15"/>
    </row>
    <row r="50" spans="1:13" ht="18.75" x14ac:dyDescent="0.3">
      <c r="A50" s="1"/>
    </row>
  </sheetData>
  <mergeCells count="23">
    <mergeCell ref="B2:K2"/>
    <mergeCell ref="G5:G6"/>
    <mergeCell ref="H5:H6"/>
    <mergeCell ref="C5:C6"/>
    <mergeCell ref="D5:D6"/>
    <mergeCell ref="E5:E6"/>
    <mergeCell ref="A4:A6"/>
    <mergeCell ref="B4:B6"/>
    <mergeCell ref="C4:E4"/>
    <mergeCell ref="A9:A10"/>
    <mergeCell ref="B9:B10"/>
    <mergeCell ref="C9:C10"/>
    <mergeCell ref="D9:D10"/>
    <mergeCell ref="E9:E10"/>
    <mergeCell ref="K9:K10"/>
    <mergeCell ref="G4:K4"/>
    <mergeCell ref="G9:G10"/>
    <mergeCell ref="H9:H10"/>
    <mergeCell ref="I9:I10"/>
    <mergeCell ref="J9:J10"/>
    <mergeCell ref="F4:F6"/>
    <mergeCell ref="F9:F10"/>
    <mergeCell ref="I5:K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8" max="10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Еркебулан</dc:creator>
  <cp:lastModifiedBy>Admin</cp:lastModifiedBy>
  <cp:lastPrinted>2017-08-11T05:15:57Z</cp:lastPrinted>
  <dcterms:created xsi:type="dcterms:W3CDTF">2016-12-26T15:05:37Z</dcterms:created>
  <dcterms:modified xsi:type="dcterms:W3CDTF">2017-08-11T05:16:00Z</dcterms:modified>
</cp:coreProperties>
</file>