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45" yWindow="165" windowWidth="14025" windowHeight="12750"/>
  </bookViews>
  <sheets>
    <sheet name="ИТС оконч" sheetId="3" r:id="rId1"/>
  </sheets>
  <definedNames>
    <definedName name="_xlnm.Print_Area" localSheetId="0">'ИТС оконч'!$A$1:$F$44</definedName>
  </definedNames>
  <calcPr calcId="144525"/>
</workbook>
</file>

<file path=xl/calcChain.xml><?xml version="1.0" encoding="utf-8"?>
<calcChain xmlns="http://schemas.openxmlformats.org/spreadsheetml/2006/main">
  <c r="F40" i="3" l="1"/>
  <c r="F5" i="3" l="1"/>
  <c r="F6" i="3"/>
  <c r="F8" i="3"/>
  <c r="F9" i="3"/>
  <c r="F10" i="3"/>
  <c r="F11" i="3"/>
  <c r="F14" i="3"/>
  <c r="F16" i="3"/>
  <c r="F18" i="3"/>
  <c r="F19" i="3"/>
  <c r="F24" i="3"/>
  <c r="F25" i="3"/>
  <c r="F26" i="3"/>
  <c r="F27" i="3"/>
  <c r="F33" i="3"/>
  <c r="F34" i="3"/>
  <c r="E36" i="3" l="1"/>
  <c r="E37" i="3"/>
  <c r="E35" i="3"/>
  <c r="E43" i="3" l="1"/>
  <c r="E17" i="3" l="1"/>
  <c r="E32" i="3"/>
  <c r="E23" i="3"/>
  <c r="E13" i="3"/>
  <c r="E7" i="3"/>
  <c r="E4" i="3"/>
  <c r="E39" i="3"/>
  <c r="E42" i="3"/>
  <c r="D43" i="3"/>
  <c r="D42" i="3" s="1"/>
  <c r="D39" i="3"/>
  <c r="D32" i="3"/>
  <c r="D23" i="3"/>
  <c r="D15" i="3"/>
  <c r="D13" i="3"/>
  <c r="F12" i="3"/>
  <c r="D7" i="3"/>
  <c r="D4" i="3"/>
  <c r="D3" i="3" l="1"/>
  <c r="F7" i="3"/>
  <c r="F4" i="3"/>
  <c r="F32" i="3"/>
  <c r="F43" i="3"/>
  <c r="E15" i="3"/>
  <c r="F15" i="3" s="1"/>
  <c r="F17" i="3"/>
  <c r="F39" i="3"/>
  <c r="F42" i="3"/>
  <c r="F13" i="3"/>
  <c r="E22" i="3"/>
  <c r="F23" i="3"/>
  <c r="D22" i="3"/>
  <c r="D21" i="3" s="1"/>
  <c r="E3" i="3" l="1"/>
  <c r="E21" i="3"/>
  <c r="F21" i="3" s="1"/>
  <c r="F22" i="3"/>
  <c r="D29" i="3"/>
  <c r="D31" i="3" s="1"/>
  <c r="F31" i="3" s="1"/>
  <c r="D30" i="3" l="1"/>
  <c r="E29" i="3"/>
  <c r="F3" i="3"/>
  <c r="E30" i="3" l="1"/>
  <c r="F29" i="3"/>
</calcChain>
</file>

<file path=xl/sharedStrings.xml><?xml version="1.0" encoding="utf-8"?>
<sst xmlns="http://schemas.openxmlformats.org/spreadsheetml/2006/main" count="117" uniqueCount="79">
  <si>
    <t>№ п/п</t>
  </si>
  <si>
    <t>Наименование показателей тарифной сметы</t>
  </si>
  <si>
    <t>Единица измерения</t>
  </si>
  <si>
    <t>I</t>
  </si>
  <si>
    <t>тыс.тенге</t>
  </si>
  <si>
    <t>1.1</t>
  </si>
  <si>
    <t>ГСМ</t>
  </si>
  <si>
    <t>1.2</t>
  </si>
  <si>
    <t>Электроэнергия</t>
  </si>
  <si>
    <t>2.1</t>
  </si>
  <si>
    <t>Заработная плата</t>
  </si>
  <si>
    <t>2.2</t>
  </si>
  <si>
    <t>Социальный налог</t>
  </si>
  <si>
    <t>2.3</t>
  </si>
  <si>
    <t>Соц.отчисления</t>
  </si>
  <si>
    <t>2.4</t>
  </si>
  <si>
    <t xml:space="preserve">Отчисления ОСМС </t>
  </si>
  <si>
    <t>Амортизация</t>
  </si>
  <si>
    <t>4.1</t>
  </si>
  <si>
    <t>ремонт, не приводящие к увеличению стоимости основных средств</t>
  </si>
  <si>
    <t>5.1.</t>
  </si>
  <si>
    <t>Охрана труда и техника безопасности</t>
  </si>
  <si>
    <t>5.2.</t>
  </si>
  <si>
    <t>Командировочные услуги</t>
  </si>
  <si>
    <t>5.3.</t>
  </si>
  <si>
    <t>Услуги сторон.организаций</t>
  </si>
  <si>
    <t>5.4.</t>
  </si>
  <si>
    <t>Канцелярские товары</t>
  </si>
  <si>
    <t>II</t>
  </si>
  <si>
    <t>7</t>
  </si>
  <si>
    <t>Налоги, всего в том числе</t>
  </si>
  <si>
    <t>7.1.</t>
  </si>
  <si>
    <t>имущественный налог</t>
  </si>
  <si>
    <t>7.2.</t>
  </si>
  <si>
    <t>транспортный налог</t>
  </si>
  <si>
    <t>7.3.</t>
  </si>
  <si>
    <t>земельный налог</t>
  </si>
  <si>
    <t>8</t>
  </si>
  <si>
    <t>Плата за пользование водными ресурсами</t>
  </si>
  <si>
    <t>III</t>
  </si>
  <si>
    <t>Всего затрат</t>
  </si>
  <si>
    <t>IV</t>
  </si>
  <si>
    <t>Прибыль/Убыток</t>
  </si>
  <si>
    <t>V</t>
  </si>
  <si>
    <t>Всего доходов</t>
  </si>
  <si>
    <t>VI</t>
  </si>
  <si>
    <t>Объем оказываемых услуг, в т.ч.</t>
  </si>
  <si>
    <t>Зайсанская ГЭС</t>
  </si>
  <si>
    <t xml:space="preserve">тыс.м3 </t>
  </si>
  <si>
    <t xml:space="preserve">КГКП Теректы </t>
  </si>
  <si>
    <t>VIII</t>
  </si>
  <si>
    <t>Тариф (без НДС)</t>
  </si>
  <si>
    <t>тенге/м3</t>
  </si>
  <si>
    <t>для Зайсанской ГЭС</t>
  </si>
  <si>
    <t>для с.Теректы</t>
  </si>
  <si>
    <t>Справочно:</t>
  </si>
  <si>
    <t>IX</t>
  </si>
  <si>
    <t>Среднесписочная численность работников, всего</t>
  </si>
  <si>
    <t>человек</t>
  </si>
  <si>
    <t>производственного персонала</t>
  </si>
  <si>
    <t>административного персонала</t>
  </si>
  <si>
    <t>X</t>
  </si>
  <si>
    <t>тенге</t>
  </si>
  <si>
    <t xml:space="preserve">Прочие </t>
  </si>
  <si>
    <t>5.5.</t>
  </si>
  <si>
    <t>Информационные услуги</t>
  </si>
  <si>
    <t>9</t>
  </si>
  <si>
    <t>Фактически сложившиеся показатели тарифной сметы</t>
  </si>
  <si>
    <t xml:space="preserve">отклонение,  % (ст.5/ст.4) </t>
  </si>
  <si>
    <t>Предусмотрено в утвержденной тарифной смете приказ ДКРЕМ №124-ОД от 10.08.2023г.</t>
  </si>
  <si>
    <t xml:space="preserve">Отчет об исполнении тарифной сметы по услуге подачи воды по магистральным трубопроводам ВКФ РГП на ПХВ "Казводхоз" КВХ МВРИ РК  за 2023 год   </t>
  </si>
  <si>
    <t>Расходы периода, всего</t>
  </si>
  <si>
    <t>Ремонт, всего в том числе</t>
  </si>
  <si>
    <t>Прочие затраты, всего в том числе</t>
  </si>
  <si>
    <t>Затраты на оплату труда, всего втч</t>
  </si>
  <si>
    <t>Материальные затраты, всего в т.ч.</t>
  </si>
  <si>
    <t>Затраты на производство товаров и предоставление услуг, всего в т.ч.</t>
  </si>
  <si>
    <t>Общие и административные расходы, всего вт.ч.</t>
  </si>
  <si>
    <t>Среднемесячная заработная плата, всего,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</si>
</sst>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&quot;р.&quot;"/>
    <numFmt numFmtId="165" formatCode="_-* #,##0.00_р_._-;\-* #,##0.00_р_._-;_-* &quot;-&quot;??_р_._-;_-@_-"/>
    <numFmt numFmtId="166" formatCode="#,##0.000"/>
    <numFmt numFmtId="167" formatCode="00"/>
    <numFmt numFmtId="168" formatCode="000"/>
    <numFmt numFmtId="169" formatCode="_-* #,##0.00&quot;р.&quot;_-;\-* #,##0.00&quot;р.&quot;_-;_-* &quot;-&quot;??&quot;р.&quot;_-;_-@_-"/>
    <numFmt numFmtId="170" formatCode="_(* #,##0.00_);_(* \(#,##0.00\);_(* &quot;-&quot;??_);_(@_)"/>
    <numFmt numFmtId="171" formatCode="\€#,##0;&quot;-€&quot;#,##0"/>
    <numFmt numFmtId="172" formatCode="_-* #,##0.00_-;\-* #,##0.00_-;_-* &quot;-&quot;??_-;_-@_-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43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3" fillId="16" borderId="0" applyNumberFormat="0" applyBorder="0" applyAlignment="0" applyProtection="0"/>
    <xf numFmtId="1" fontId="14" fillId="0" borderId="0">
      <alignment horizontal="center" vertical="top" wrapText="1"/>
    </xf>
    <xf numFmtId="167" fontId="14" fillId="0" borderId="3">
      <alignment horizontal="center" vertical="top" wrapText="1"/>
    </xf>
    <xf numFmtId="168" fontId="14" fillId="0" borderId="3">
      <alignment horizontal="center" vertical="top" wrapText="1"/>
    </xf>
    <xf numFmtId="168" fontId="14" fillId="0" borderId="3">
      <alignment horizontal="center" vertical="top" wrapText="1"/>
    </xf>
    <xf numFmtId="168" fontId="14" fillId="0" borderId="3">
      <alignment horizontal="center" vertical="top" wrapText="1"/>
    </xf>
    <xf numFmtId="1" fontId="14" fillId="0" borderId="0">
      <alignment horizontal="center" vertical="top" wrapText="1"/>
    </xf>
    <xf numFmtId="167" fontId="14" fillId="0" borderId="0">
      <alignment horizontal="center" vertical="top" wrapText="1"/>
    </xf>
    <xf numFmtId="168" fontId="14" fillId="0" borderId="0">
      <alignment horizontal="center" vertical="top" wrapText="1"/>
    </xf>
    <xf numFmtId="168" fontId="14" fillId="0" borderId="0">
      <alignment horizontal="center" vertical="top" wrapText="1"/>
    </xf>
    <xf numFmtId="168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4" fillId="0" borderId="3">
      <alignment horizontal="left" vertical="top"/>
    </xf>
    <xf numFmtId="0" fontId="14" fillId="0" borderId="4">
      <alignment horizontal="center" vertical="top" wrapText="1"/>
    </xf>
    <xf numFmtId="0" fontId="14" fillId="0" borderId="0">
      <alignment horizontal="left" vertical="top"/>
    </xf>
    <xf numFmtId="0" fontId="14" fillId="0" borderId="5">
      <alignment horizontal="left" vertical="top"/>
    </xf>
    <xf numFmtId="0" fontId="15" fillId="17" borderId="3">
      <alignment horizontal="left" vertical="top" wrapText="1"/>
    </xf>
    <xf numFmtId="0" fontId="15" fillId="17" borderId="3">
      <alignment horizontal="left" vertical="top" wrapText="1"/>
    </xf>
    <xf numFmtId="0" fontId="16" fillId="0" borderId="3">
      <alignment horizontal="left" vertical="top" wrapText="1"/>
    </xf>
    <xf numFmtId="0" fontId="14" fillId="0" borderId="3">
      <alignment horizontal="left" vertical="top" wrapText="1"/>
    </xf>
    <xf numFmtId="0" fontId="17" fillId="0" borderId="3">
      <alignment horizontal="left" vertical="top" wrapText="1"/>
    </xf>
    <xf numFmtId="0" fontId="18" fillId="0" borderId="0"/>
    <xf numFmtId="0" fontId="19" fillId="0" borderId="0"/>
    <xf numFmtId="0" fontId="10" fillId="0" borderId="0"/>
    <xf numFmtId="0" fontId="20" fillId="0" borderId="0">
      <alignment horizontal="left" vertical="top"/>
    </xf>
    <xf numFmtId="0" fontId="21" fillId="0" borderId="0">
      <alignment horizontal="left" vertical="top"/>
    </xf>
    <xf numFmtId="0" fontId="20" fillId="0" borderId="0">
      <alignment horizontal="right" vertical="top"/>
    </xf>
    <xf numFmtId="0" fontId="21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3" fillId="0" borderId="0">
      <alignment horizontal="center" vertical="center"/>
    </xf>
    <xf numFmtId="0" fontId="21" fillId="0" borderId="0">
      <alignment horizontal="center" vertical="top"/>
    </xf>
    <xf numFmtId="0" fontId="23" fillId="0" borderId="0">
      <alignment horizontal="center" vertical="center" textRotation="90"/>
    </xf>
    <xf numFmtId="0" fontId="20" fillId="0" borderId="0">
      <alignment horizontal="left" vertical="top"/>
    </xf>
    <xf numFmtId="0" fontId="24" fillId="0" borderId="0">
      <alignment horizontal="left" vertical="top"/>
    </xf>
    <xf numFmtId="0" fontId="20" fillId="0" borderId="0">
      <alignment horizontal="right" vertical="top"/>
    </xf>
    <xf numFmtId="0" fontId="23" fillId="0" borderId="0">
      <alignment horizontal="center" vertical="center"/>
    </xf>
    <xf numFmtId="0" fontId="24" fillId="0" borderId="0">
      <alignment horizontal="left" vertical="top"/>
    </xf>
    <xf numFmtId="0" fontId="23" fillId="0" borderId="0">
      <alignment horizontal="center" vertical="center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3" fillId="0" borderId="0">
      <alignment horizontal="center" vertical="center" textRotation="90"/>
    </xf>
    <xf numFmtId="0" fontId="23" fillId="0" borderId="0">
      <alignment horizontal="right" vertical="top"/>
    </xf>
    <xf numFmtId="0" fontId="23" fillId="0" borderId="0">
      <alignment horizontal="left" vertical="top"/>
    </xf>
    <xf numFmtId="0" fontId="25" fillId="0" borderId="0">
      <alignment horizontal="left" vertical="top"/>
    </xf>
    <xf numFmtId="0" fontId="22" fillId="0" borderId="0">
      <alignment horizontal="left" vertical="top"/>
    </xf>
    <xf numFmtId="0" fontId="25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right" vertical="top"/>
    </xf>
    <xf numFmtId="0" fontId="26" fillId="0" borderId="0">
      <alignment horizontal="center" vertical="top"/>
    </xf>
    <xf numFmtId="0" fontId="14" fillId="0" borderId="1">
      <alignment horizontal="center" textRotation="90" wrapText="1"/>
    </xf>
    <xf numFmtId="0" fontId="14" fillId="0" borderId="1">
      <alignment horizontal="center" vertical="center" wrapText="1"/>
    </xf>
    <xf numFmtId="1" fontId="27" fillId="0" borderId="0">
      <alignment horizontal="center" vertical="top" wrapText="1"/>
    </xf>
    <xf numFmtId="167" fontId="27" fillId="0" borderId="3">
      <alignment horizontal="center" vertical="top" wrapText="1"/>
    </xf>
    <xf numFmtId="168" fontId="27" fillId="0" borderId="3">
      <alignment horizontal="center" vertical="top" wrapText="1"/>
    </xf>
    <xf numFmtId="168" fontId="27" fillId="0" borderId="3">
      <alignment horizontal="center" vertical="top" wrapText="1"/>
    </xf>
    <xf numFmtId="168" fontId="27" fillId="0" borderId="3">
      <alignment horizontal="center" vertical="top" wrapText="1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3" fillId="21" borderId="0" applyNumberFormat="0" applyBorder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13" fillId="8" borderId="6" applyNumberFormat="0" applyAlignment="0" applyProtection="0"/>
    <xf numFmtId="0" fontId="28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28" fillId="22" borderId="7" applyNumberFormat="0" applyAlignment="0" applyProtection="0"/>
    <xf numFmtId="0" fontId="29" fillId="22" borderId="7" applyNumberFormat="0" applyAlignment="0" applyProtection="0"/>
    <xf numFmtId="0" fontId="28" fillId="22" borderId="7" applyNumberFormat="0" applyAlignment="0" applyProtection="0"/>
    <xf numFmtId="0" fontId="28" fillId="22" borderId="7" applyNumberFormat="0" applyAlignment="0" applyProtection="0"/>
    <xf numFmtId="0" fontId="28" fillId="22" borderId="7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29" fillId="22" borderId="6" applyNumberFormat="0" applyAlignment="0" applyProtection="0"/>
    <xf numFmtId="0" fontId="30" fillId="22" borderId="6" applyNumberFormat="0" applyAlignment="0" applyProtection="0"/>
    <xf numFmtId="0" fontId="29" fillId="22" borderId="6" applyNumberFormat="0" applyAlignment="0" applyProtection="0"/>
    <xf numFmtId="0" fontId="29" fillId="22" borderId="6" applyNumberFormat="0" applyAlignment="0" applyProtection="0"/>
    <xf numFmtId="0" fontId="29" fillId="22" borderId="6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169" fontId="31" fillId="0" borderId="0" applyFon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4" fillId="0" borderId="0"/>
    <xf numFmtId="0" fontId="36" fillId="23" borderId="12" applyNumberFormat="0" applyAlignment="0" applyProtection="0"/>
    <xf numFmtId="0" fontId="36" fillId="23" borderId="12" applyNumberFormat="0" applyAlignment="0" applyProtection="0"/>
    <xf numFmtId="0" fontId="35" fillId="23" borderId="12" applyNumberFormat="0" applyAlignment="0" applyProtection="0"/>
    <xf numFmtId="0" fontId="35" fillId="23" borderId="12" applyNumberFormat="0" applyAlignment="0" applyProtection="0"/>
    <xf numFmtId="0" fontId="35" fillId="23" borderId="12" applyNumberFormat="0" applyAlignment="0" applyProtection="0"/>
    <xf numFmtId="0" fontId="35" fillId="23" borderId="12" applyNumberFormat="0" applyAlignment="0" applyProtection="0"/>
    <xf numFmtId="0" fontId="36" fillId="23" borderId="12" applyNumberFormat="0" applyAlignment="0" applyProtection="0"/>
    <xf numFmtId="0" fontId="36" fillId="23" borderId="1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39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5" fillId="0" borderId="0"/>
    <xf numFmtId="0" fontId="5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1" fillId="0" borderId="0"/>
    <xf numFmtId="0" fontId="5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5" fillId="0" borderId="0"/>
    <xf numFmtId="0" fontId="39" fillId="0" borderId="0"/>
    <xf numFmtId="0" fontId="1" fillId="0" borderId="0"/>
    <xf numFmtId="0" fontId="5" fillId="0" borderId="0"/>
    <xf numFmtId="0" fontId="5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31" fillId="0" borderId="0">
      <alignment horizont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1" fillId="0" borderId="0">
      <alignment horizontal="center"/>
    </xf>
    <xf numFmtId="0" fontId="1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5" fillId="0" borderId="0"/>
    <xf numFmtId="0" fontId="31" fillId="0" borderId="0"/>
    <xf numFmtId="0" fontId="5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5" fillId="0" borderId="0"/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1" fillId="0" borderId="0"/>
    <xf numFmtId="0" fontId="9" fillId="0" borderId="0"/>
    <xf numFmtId="0" fontId="5" fillId="0" borderId="0"/>
    <xf numFmtId="0" fontId="1" fillId="0" borderId="0"/>
    <xf numFmtId="0" fontId="40" fillId="0" borderId="0">
      <alignment horizontal="left"/>
    </xf>
    <xf numFmtId="0" fontId="5" fillId="0" borderId="0"/>
    <xf numFmtId="0" fontId="1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40" fillId="0" borderId="0">
      <alignment horizontal="left"/>
    </xf>
    <xf numFmtId="0" fontId="5" fillId="0" borderId="0"/>
    <xf numFmtId="0" fontId="39" fillId="0" borderId="0">
      <alignment horizontal="center"/>
    </xf>
    <xf numFmtId="0" fontId="31" fillId="0" borderId="0"/>
    <xf numFmtId="0" fontId="1" fillId="0" borderId="0"/>
    <xf numFmtId="0" fontId="5" fillId="0" borderId="0"/>
    <xf numFmtId="0" fontId="31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9" fillId="0" borderId="0">
      <alignment horizontal="center"/>
    </xf>
    <xf numFmtId="0" fontId="5" fillId="0" borderId="0"/>
    <xf numFmtId="0" fontId="39" fillId="0" borderId="0"/>
    <xf numFmtId="0" fontId="5" fillId="0" borderId="0"/>
    <xf numFmtId="0" fontId="39" fillId="0" borderId="0"/>
    <xf numFmtId="0" fontId="39" fillId="0" borderId="0"/>
    <xf numFmtId="0" fontId="40" fillId="0" borderId="0">
      <alignment horizontal="left"/>
    </xf>
    <xf numFmtId="0" fontId="1" fillId="0" borderId="0"/>
    <xf numFmtId="0" fontId="5" fillId="0" borderId="0"/>
    <xf numFmtId="0" fontId="41" fillId="0" borderId="0"/>
    <xf numFmtId="0" fontId="31" fillId="0" borderId="0">
      <alignment horizontal="center"/>
    </xf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1" fillId="0" borderId="0"/>
    <xf numFmtId="0" fontId="9" fillId="0" borderId="0"/>
    <xf numFmtId="0" fontId="1" fillId="0" borderId="0"/>
    <xf numFmtId="0" fontId="5" fillId="0" borderId="0"/>
    <xf numFmtId="0" fontId="1" fillId="0" borderId="0"/>
    <xf numFmtId="0" fontId="31" fillId="0" borderId="0">
      <alignment horizontal="center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1" fillId="0" borderId="0"/>
    <xf numFmtId="0" fontId="31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9" fillId="0" borderId="0"/>
    <xf numFmtId="0" fontId="5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1" fillId="0" borderId="0">
      <alignment horizontal="center"/>
    </xf>
    <xf numFmtId="0" fontId="40" fillId="0" borderId="0">
      <alignment horizontal="left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9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40" fillId="0" borderId="0">
      <alignment horizontal="left"/>
    </xf>
    <xf numFmtId="0" fontId="40" fillId="0" borderId="0">
      <alignment horizontal="left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40" fillId="0" borderId="0">
      <alignment horizontal="left"/>
    </xf>
    <xf numFmtId="0" fontId="40" fillId="0" borderId="0">
      <alignment horizontal="left"/>
    </xf>
    <xf numFmtId="0" fontId="31" fillId="0" borderId="0">
      <alignment horizontal="center"/>
    </xf>
    <xf numFmtId="0" fontId="40" fillId="0" borderId="0">
      <alignment horizontal="left"/>
    </xf>
    <xf numFmtId="0" fontId="40" fillId="0" borderId="0">
      <alignment horizontal="left"/>
    </xf>
    <xf numFmtId="0" fontId="31" fillId="0" borderId="0"/>
    <xf numFmtId="0" fontId="31" fillId="0" borderId="0"/>
    <xf numFmtId="0" fontId="42" fillId="0" borderId="0">
      <alignment vertical="center"/>
    </xf>
    <xf numFmtId="0" fontId="42" fillId="0" borderId="0">
      <alignment vertical="center"/>
    </xf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5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center"/>
    </xf>
    <xf numFmtId="0" fontId="4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9" fillId="0" borderId="0"/>
    <xf numFmtId="0" fontId="9" fillId="0" borderId="0"/>
    <xf numFmtId="0" fontId="31" fillId="0" borderId="0">
      <alignment horizontal="center"/>
    </xf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center"/>
    </xf>
    <xf numFmtId="0" fontId="9" fillId="0" borderId="0"/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5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1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4" fillId="0" borderId="0"/>
    <xf numFmtId="0" fontId="31" fillId="0" borderId="0"/>
    <xf numFmtId="0" fontId="31" fillId="0" borderId="0"/>
    <xf numFmtId="0" fontId="31" fillId="0" borderId="0">
      <alignment horizontal="center"/>
    </xf>
    <xf numFmtId="3" fontId="44" fillId="25" borderId="1"/>
    <xf numFmtId="3" fontId="44" fillId="25" borderId="1"/>
    <xf numFmtId="3" fontId="44" fillId="26" borderId="1"/>
    <xf numFmtId="3" fontId="44" fillId="26" borderId="1"/>
    <xf numFmtId="3" fontId="44" fillId="26" borderId="1"/>
    <xf numFmtId="3" fontId="44" fillId="25" borderId="1"/>
    <xf numFmtId="3" fontId="44" fillId="25" borderId="1"/>
    <xf numFmtId="3" fontId="44" fillId="26" borderId="1"/>
    <xf numFmtId="3" fontId="44" fillId="26" borderId="1"/>
    <xf numFmtId="3" fontId="44" fillId="26" borderId="1"/>
    <xf numFmtId="3" fontId="44" fillId="25" borderId="1"/>
    <xf numFmtId="3" fontId="44" fillId="25" borderId="1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1" fillId="27" borderId="2" applyNumberFormat="0" applyFont="0" applyAlignment="0" applyProtection="0"/>
    <xf numFmtId="0" fontId="11" fillId="27" borderId="2" applyNumberFormat="0" applyFont="0" applyAlignment="0" applyProtection="0"/>
    <xf numFmtId="0" fontId="31" fillId="27" borderId="2" applyNumberFormat="0" applyFont="0" applyAlignment="0" applyProtection="0"/>
    <xf numFmtId="0" fontId="11" fillId="27" borderId="2" applyNumberFormat="0" applyFont="0" applyAlignment="0" applyProtection="0"/>
    <xf numFmtId="0" fontId="11" fillId="27" borderId="2" applyNumberFormat="0" applyFont="0" applyAlignment="0" applyProtection="0"/>
    <xf numFmtId="0" fontId="11" fillId="27" borderId="2" applyNumberFormat="0" applyFont="0" applyAlignment="0" applyProtection="0"/>
    <xf numFmtId="0" fontId="31" fillId="27" borderId="2" applyNumberFormat="0" applyFont="0" applyAlignment="0" applyProtection="0"/>
    <xf numFmtId="0" fontId="39" fillId="27" borderId="2" applyNumberFormat="0" applyFont="0" applyAlignment="0" applyProtection="0"/>
    <xf numFmtId="0" fontId="31" fillId="27" borderId="2" applyNumberFormat="0" applyFont="0" applyAlignment="0" applyProtection="0"/>
    <xf numFmtId="0" fontId="31" fillId="27" borderId="2" applyNumberFormat="0" applyFont="0" applyAlignment="0" applyProtection="0"/>
    <xf numFmtId="0" fontId="31" fillId="27" borderId="2" applyNumberFormat="0" applyFont="0" applyAlignment="0" applyProtection="0"/>
    <xf numFmtId="0" fontId="31" fillId="27" borderId="2" applyNumberFormat="0" applyFont="0" applyAlignment="0" applyProtection="0"/>
    <xf numFmtId="0" fontId="39" fillId="27" borderId="2" applyNumberFormat="0" applyFont="0" applyAlignment="0" applyProtection="0"/>
    <xf numFmtId="0" fontId="39" fillId="27" borderId="2" applyNumberFormat="0" applyFont="0" applyAlignment="0" applyProtection="0"/>
    <xf numFmtId="0" fontId="39" fillId="27" borderId="2" applyNumberFormat="0" applyFont="0" applyAlignment="0" applyProtection="0"/>
    <xf numFmtId="0" fontId="31" fillId="27" borderId="2" applyNumberFormat="0" applyFont="0" applyAlignment="0" applyProtection="0"/>
    <xf numFmtId="0" fontId="5" fillId="27" borderId="2" applyNumberFormat="0" applyFont="0" applyAlignment="0" applyProtection="0"/>
    <xf numFmtId="0" fontId="31" fillId="27" borderId="2" applyNumberFormat="0" applyFont="0" applyAlignment="0" applyProtection="0"/>
    <xf numFmtId="0" fontId="5" fillId="27" borderId="2" applyNumberFormat="0" applyFont="0" applyAlignment="0" applyProtection="0"/>
    <xf numFmtId="0" fontId="5" fillId="27" borderId="2" applyNumberFormat="0" applyFont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1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11" fillId="0" borderId="0"/>
    <xf numFmtId="0" fontId="11" fillId="0" borderId="0"/>
    <xf numFmtId="0" fontId="31" fillId="0" borderId="0"/>
    <xf numFmtId="0" fontId="44" fillId="4" borderId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48" fillId="0" borderId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2" fillId="5" borderId="0" applyNumberFormat="0" applyBorder="0" applyAlignment="0" applyProtection="0"/>
    <xf numFmtId="0" fontId="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49" fillId="0" borderId="1" xfId="1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2" fontId="53" fillId="0" borderId="1" xfId="1" applyNumberFormat="1" applyFont="1" applyFill="1" applyBorder="1" applyAlignment="1">
      <alignment horizontal="center" vertical="center" wrapText="1"/>
    </xf>
    <xf numFmtId="2" fontId="53" fillId="0" borderId="1" xfId="1" applyNumberFormat="1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center" vertical="center"/>
    </xf>
    <xf numFmtId="4" fontId="7" fillId="0" borderId="1" xfId="919" applyNumberFormat="1" applyFont="1" applyFill="1" applyBorder="1" applyAlignment="1">
      <alignment horizontal="center" vertical="center"/>
    </xf>
    <xf numFmtId="1" fontId="53" fillId="0" borderId="1" xfId="1" applyNumberFormat="1" applyFont="1" applyFill="1" applyBorder="1" applyAlignment="1">
      <alignment horizontal="center" vertical="center" wrapText="1"/>
    </xf>
    <xf numFmtId="49" fontId="54" fillId="0" borderId="1" xfId="1" applyNumberFormat="1" applyFont="1" applyFill="1" applyBorder="1" applyAlignment="1">
      <alignment horizontal="center" vertical="center" wrapText="1"/>
    </xf>
    <xf numFmtId="2" fontId="54" fillId="0" borderId="1" xfId="1" applyNumberFormat="1" applyFont="1" applyFill="1" applyBorder="1" applyAlignment="1">
      <alignment horizontal="left" vertical="center" wrapText="1"/>
    </xf>
    <xf numFmtId="2" fontId="54" fillId="0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919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49" fontId="53" fillId="0" borderId="1" xfId="1" applyNumberFormat="1" applyFont="1" applyFill="1" applyBorder="1" applyAlignment="1">
      <alignment horizontal="center" vertical="center" wrapText="1"/>
    </xf>
    <xf numFmtId="1" fontId="54" fillId="0" borderId="1" xfId="1" applyNumberFormat="1" applyFont="1" applyFill="1" applyBorder="1" applyAlignment="1">
      <alignment horizontal="center" vertical="center" wrapText="1"/>
    </xf>
    <xf numFmtId="4" fontId="53" fillId="0" borderId="1" xfId="1" applyNumberFormat="1" applyFont="1" applyFill="1" applyBorder="1" applyAlignment="1">
      <alignment horizontal="center" vertical="center" wrapText="1"/>
    </xf>
    <xf numFmtId="2" fontId="53" fillId="0" borderId="1" xfId="1" applyNumberFormat="1" applyFont="1" applyFill="1" applyBorder="1" applyAlignment="1">
      <alignment vertical="center" wrapText="1"/>
    </xf>
    <xf numFmtId="2" fontId="55" fillId="0" borderId="1" xfId="1" applyNumberFormat="1" applyFont="1" applyFill="1" applyBorder="1" applyAlignment="1">
      <alignment vertical="center" wrapText="1"/>
    </xf>
    <xf numFmtId="2" fontId="55" fillId="0" borderId="1" xfId="1" applyNumberFormat="1" applyFont="1" applyFill="1" applyBorder="1" applyAlignment="1">
      <alignment horizontal="center" vertical="center" wrapText="1"/>
    </xf>
    <xf numFmtId="4" fontId="56" fillId="0" borderId="1" xfId="2" applyNumberFormat="1" applyFont="1" applyFill="1" applyBorder="1" applyAlignment="1">
      <alignment horizontal="center" vertical="center"/>
    </xf>
    <xf numFmtId="4" fontId="5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/>
    </xf>
    <xf numFmtId="2" fontId="57" fillId="0" borderId="1" xfId="1" applyNumberFormat="1" applyFont="1" applyFill="1" applyBorder="1" applyAlignment="1">
      <alignment horizontal="left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2" fontId="49" fillId="0" borderId="1" xfId="1" applyNumberFormat="1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 wrapText="1"/>
    </xf>
    <xf numFmtId="49" fontId="49" fillId="0" borderId="1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</cellXfs>
  <cellStyles count="943">
    <cellStyle name="_ЗРК№256 от 29.03.2010 прил1 рус" xfId="3"/>
    <cellStyle name="_ОТ АСИИ" xfId="4"/>
    <cellStyle name="_Перечень бип 2011-2013 гг 22.11.2010" xfId="5"/>
    <cellStyle name="_после корректоров Приложения 1-4, 6-11 (рус)" xfId="6"/>
    <cellStyle name="_Приложение 2 от 15.12.2010 г." xfId="7"/>
    <cellStyle name="_приложение 4 (рус)" xfId="8"/>
    <cellStyle name="_Прлиложения БИП рус,каз 1,20,21" xfId="9"/>
    <cellStyle name="_ПРОБЛЕМНЫЕ  2012-2014 (22.09.11)" xfId="10"/>
    <cellStyle name="_Свод численность на 2011 год 31.07.10" xfId="11"/>
    <cellStyle name="20% - Акцент1 2" xfId="12"/>
    <cellStyle name="20% - Акцент1 2 2" xfId="13"/>
    <cellStyle name="20% - Акцент1 2 2 2" xfId="14"/>
    <cellStyle name="20% - Акцент1 2 2 2 2" xfId="15"/>
    <cellStyle name="20% - Акцент1 2 2 3" xfId="16"/>
    <cellStyle name="20% - Акцент1 2 2_План финансирования на 2013 год" xfId="17"/>
    <cellStyle name="20% - Акцент1 2 3" xfId="18"/>
    <cellStyle name="20% - Акцент1 2 3 2" xfId="19"/>
    <cellStyle name="20% - Акцент1 2 4" xfId="20"/>
    <cellStyle name="20% - Акцент1 2 4 2" xfId="21"/>
    <cellStyle name="20% - Акцент1 2 5" xfId="22"/>
    <cellStyle name="20% - Акцент1 2_Август по объектно" xfId="23"/>
    <cellStyle name="20% - Акцент1 3" xfId="24"/>
    <cellStyle name="20% - Акцент1 4" xfId="25"/>
    <cellStyle name="20% - Акцент2 2" xfId="26"/>
    <cellStyle name="20% - Акцент2 2 2" xfId="27"/>
    <cellStyle name="20% - Акцент2 2 2 2" xfId="28"/>
    <cellStyle name="20% - Акцент2 2 2 2 2" xfId="29"/>
    <cellStyle name="20% - Акцент2 2 2 3" xfId="30"/>
    <cellStyle name="20% - Акцент2 2 2_План финансирования на 2013 год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_План финансирования на 2013 год" xfId="37"/>
    <cellStyle name="20% - Акцент2 3" xfId="38"/>
    <cellStyle name="20% - Акцент2 4" xfId="39"/>
    <cellStyle name="20% - Акцент3 2" xfId="40"/>
    <cellStyle name="20% - Акцент3 2 2" xfId="41"/>
    <cellStyle name="20% - Акцент3 2 2 2" xfId="42"/>
    <cellStyle name="20% - Акцент3 2 2 2 2" xfId="43"/>
    <cellStyle name="20% - Акцент3 2 2 3" xfId="44"/>
    <cellStyle name="20% - Акцент3 2 2_План финансирования на 2013 год" xfId="45"/>
    <cellStyle name="20% - Акцент3 2 3" xfId="46"/>
    <cellStyle name="20% - Акцент3 2 3 2" xfId="47"/>
    <cellStyle name="20% - Акцент3 2 4" xfId="48"/>
    <cellStyle name="20% - Акцент3 2 4 2" xfId="49"/>
    <cellStyle name="20% - Акцент3 2 5" xfId="50"/>
    <cellStyle name="20% - Акцент3 2_Август по объектно" xfId="51"/>
    <cellStyle name="20% - Акцент3 3" xfId="52"/>
    <cellStyle name="20% - Акцент3 4" xfId="53"/>
    <cellStyle name="20% - Акцент4 2" xfId="54"/>
    <cellStyle name="20% - Акцент4 2 2" xfId="55"/>
    <cellStyle name="20% - Акцент4 2 2 2" xfId="56"/>
    <cellStyle name="20% - Акцент4 2 2 2 2" xfId="57"/>
    <cellStyle name="20% - Акцент4 2 2 3" xfId="58"/>
    <cellStyle name="20% - Акцент4 2 2_План финансирования на 2013 год" xfId="59"/>
    <cellStyle name="20% - Акцент4 2 3" xfId="60"/>
    <cellStyle name="20% - Акцент4 2 3 2" xfId="61"/>
    <cellStyle name="20% - Акцент4 2 4" xfId="62"/>
    <cellStyle name="20% - Акцент4 2 4 2" xfId="63"/>
    <cellStyle name="20% - Акцент4 2 5" xfId="64"/>
    <cellStyle name="20% - Акцент4 2_План финансирования на 2013 год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2 2 2" xfId="70"/>
    <cellStyle name="20% - Акцент5 2 2 2 2" xfId="71"/>
    <cellStyle name="20% - Акцент5 2 2 3" xfId="72"/>
    <cellStyle name="20% - Акцент5 2 2_План финансирования на 2013 год" xfId="73"/>
    <cellStyle name="20% - Акцент5 2 3" xfId="74"/>
    <cellStyle name="20% - Акцент5 2 3 2" xfId="75"/>
    <cellStyle name="20% - Акцент5 2 4" xfId="76"/>
    <cellStyle name="20% - Акцент5 2 4 2" xfId="77"/>
    <cellStyle name="20% - Акцент5 2 5" xfId="78"/>
    <cellStyle name="20% - Акцент5 2_План финансирования на 2013 год" xfId="79"/>
    <cellStyle name="20% - Акцент5 3" xfId="80"/>
    <cellStyle name="20% - Акцент5 4" xfId="81"/>
    <cellStyle name="20% - Акцент6 2" xfId="82"/>
    <cellStyle name="20% - Акцент6 2 2" xfId="83"/>
    <cellStyle name="20% - Акцент6 2 2 2" xfId="84"/>
    <cellStyle name="20% - Акцент6 2 2 2 2" xfId="85"/>
    <cellStyle name="20% - Акцент6 2 2 3" xfId="86"/>
    <cellStyle name="20% - Акцент6 2 2_План финансирования на 2013 год" xfId="87"/>
    <cellStyle name="20% - Акцент6 2 3" xfId="88"/>
    <cellStyle name="20% - Акцент6 2 3 2" xfId="89"/>
    <cellStyle name="20% - Акцент6 2 4" xfId="90"/>
    <cellStyle name="20% - Акцент6 2 4 2" xfId="91"/>
    <cellStyle name="20% - Акцент6 2 5" xfId="92"/>
    <cellStyle name="20% - Акцент6 2_Август по объектно" xfId="93"/>
    <cellStyle name="20% - Акцент6 3" xfId="94"/>
    <cellStyle name="20% - Акцент6 4" xfId="95"/>
    <cellStyle name="40% - Акцент1 2" xfId="96"/>
    <cellStyle name="40% - Акцент1 2 2" xfId="97"/>
    <cellStyle name="40% - Акцент1 2 2 2" xfId="98"/>
    <cellStyle name="40% - Акцент1 2 2 2 2" xfId="99"/>
    <cellStyle name="40% - Акцент1 2 2 3" xfId="100"/>
    <cellStyle name="40% - Акцент1 2 2_План финансирования на 2013 год" xfId="101"/>
    <cellStyle name="40% - Акцент1 2 3" xfId="102"/>
    <cellStyle name="40% - Акцент1 2 3 2" xfId="103"/>
    <cellStyle name="40% - Акцент1 2 4" xfId="104"/>
    <cellStyle name="40% - Акцент1 2 4 2" xfId="105"/>
    <cellStyle name="40% - Акцент1 2 5" xfId="106"/>
    <cellStyle name="40% - Акцент1 2_План финансирования на 2013 год" xfId="107"/>
    <cellStyle name="40% - Акцент1 3" xfId="108"/>
    <cellStyle name="40% - Акцент1 4" xfId="109"/>
    <cellStyle name="40% - Акцент2 2" xfId="110"/>
    <cellStyle name="40% - Акцент2 2 2" xfId="111"/>
    <cellStyle name="40% - Акцент2 2 2 2" xfId="112"/>
    <cellStyle name="40% - Акцент2 2 2 2 2" xfId="113"/>
    <cellStyle name="40% - Акцент2 2 2 3" xfId="114"/>
    <cellStyle name="40% - Акцент2 2 2_План финансирования на 2013 год" xfId="115"/>
    <cellStyle name="40% - Акцент2 2 3" xfId="116"/>
    <cellStyle name="40% - Акцент2 2 3 2" xfId="117"/>
    <cellStyle name="40% - Акцент2 2 4" xfId="118"/>
    <cellStyle name="40% - Акцент2 2 4 2" xfId="119"/>
    <cellStyle name="40% - Акцент2 2 5" xfId="120"/>
    <cellStyle name="40% - Акцент2 2_План финансирования на 2013 год" xfId="121"/>
    <cellStyle name="40% - Акцент2 3" xfId="122"/>
    <cellStyle name="40% - Акцент2 4" xfId="123"/>
    <cellStyle name="40% - Акцент3 2" xfId="124"/>
    <cellStyle name="40% - Акцент3 2 2" xfId="125"/>
    <cellStyle name="40% - Акцент3 2 2 2" xfId="126"/>
    <cellStyle name="40% - Акцент3 2 2 2 2" xfId="127"/>
    <cellStyle name="40% - Акцент3 2 2 3" xfId="128"/>
    <cellStyle name="40% - Акцент3 2 2_План финансирования на 2013 год" xfId="129"/>
    <cellStyle name="40% - Акцент3 2 3" xfId="130"/>
    <cellStyle name="40% - Акцент3 2 3 2" xfId="131"/>
    <cellStyle name="40% - Акцент3 2 4" xfId="132"/>
    <cellStyle name="40% - Акцент3 2 4 2" xfId="133"/>
    <cellStyle name="40% - Акцент3 2 5" xfId="134"/>
    <cellStyle name="40% - Акцент3 2_Август по объектно" xfId="135"/>
    <cellStyle name="40% - Акцент3 3" xfId="136"/>
    <cellStyle name="40% - Акцент3 4" xfId="137"/>
    <cellStyle name="40% - Акцент4 2" xfId="138"/>
    <cellStyle name="40% - Акцент4 2 2" xfId="139"/>
    <cellStyle name="40% - Акцент4 2 2 2" xfId="140"/>
    <cellStyle name="40% - Акцент4 2 2 2 2" xfId="141"/>
    <cellStyle name="40% - Акцент4 2 2 3" xfId="142"/>
    <cellStyle name="40% - Акцент4 2 2_План финансирования на 2013 год" xfId="143"/>
    <cellStyle name="40% - Акцент4 2 3" xfId="144"/>
    <cellStyle name="40% - Акцент4 2 3 2" xfId="145"/>
    <cellStyle name="40% - Акцент4 2 4" xfId="146"/>
    <cellStyle name="40% - Акцент4 2 4 2" xfId="147"/>
    <cellStyle name="40% - Акцент4 2 5" xfId="148"/>
    <cellStyle name="40% - Акцент4 2_План финансирования на 2013 год" xfId="149"/>
    <cellStyle name="40% - Акцент4 3" xfId="150"/>
    <cellStyle name="40% - Акцент4 4" xfId="151"/>
    <cellStyle name="40% - Акцент5 2" xfId="152"/>
    <cellStyle name="40% - Акцент5 2 2" xfId="153"/>
    <cellStyle name="40% - Акцент5 2 2 2" xfId="154"/>
    <cellStyle name="40% - Акцент5 2 2 2 2" xfId="155"/>
    <cellStyle name="40% - Акцент5 2 2 3" xfId="156"/>
    <cellStyle name="40% - Акцент5 2 2_План финансирования на 2013 год" xfId="157"/>
    <cellStyle name="40% - Акцент5 2 3" xfId="158"/>
    <cellStyle name="40% - Акцент5 2 3 2" xfId="159"/>
    <cellStyle name="40% - Акцент5 2 4" xfId="160"/>
    <cellStyle name="40% - Акцент5 2 4 2" xfId="161"/>
    <cellStyle name="40% - Акцент5 2 5" xfId="162"/>
    <cellStyle name="40% - Акцент5 2_План финансирования на 2013 год" xfId="163"/>
    <cellStyle name="40% - Акцент5 3" xfId="164"/>
    <cellStyle name="40% - Акцент5 4" xfId="165"/>
    <cellStyle name="40% - Акцент6 2" xfId="166"/>
    <cellStyle name="40% - Акцент6 2 2" xfId="167"/>
    <cellStyle name="40% - Акцент6 2 2 2" xfId="168"/>
    <cellStyle name="40% - Акцент6 2 2 2 2" xfId="169"/>
    <cellStyle name="40% - Акцент6 2 2 3" xfId="170"/>
    <cellStyle name="40% - Акцент6 2 2_План финансирования на 2013 год" xfId="171"/>
    <cellStyle name="40% - Акцент6 2 3" xfId="172"/>
    <cellStyle name="40% - Акцент6 2 3 2" xfId="173"/>
    <cellStyle name="40% - Акцент6 2 4" xfId="174"/>
    <cellStyle name="40% - Акцент6 2 4 2" xfId="175"/>
    <cellStyle name="40% - Акцент6 2 5" xfId="176"/>
    <cellStyle name="40% - Акцент6 2_План финансирования на 2013 год" xfId="177"/>
    <cellStyle name="40% - Акцент6 3" xfId="178"/>
    <cellStyle name="40% - Акцент6 4" xfId="179"/>
    <cellStyle name="60% - Акцент1 2" xfId="180"/>
    <cellStyle name="60% - Акцент1 2 2" xfId="181"/>
    <cellStyle name="60% - Акцент1 2 2 2" xfId="182"/>
    <cellStyle name="60% - Акцент1 2 3" xfId="183"/>
    <cellStyle name="60% - Акцент1 2 4" xfId="184"/>
    <cellStyle name="60% - Акцент1 2 5" xfId="185"/>
    <cellStyle name="60% - Акцент1 2_16 МСХ 13.09.11 с проблемными" xfId="186"/>
    <cellStyle name="60% - Акцент1 3" xfId="187"/>
    <cellStyle name="60% - Акцент2 2" xfId="188"/>
    <cellStyle name="60% - Акцент2 2 2" xfId="189"/>
    <cellStyle name="60% - Акцент2 2 2 2" xfId="190"/>
    <cellStyle name="60% - Акцент2 2 3" xfId="191"/>
    <cellStyle name="60% - Акцент2 2 4" xfId="192"/>
    <cellStyle name="60% - Акцент2 2 5" xfId="193"/>
    <cellStyle name="60% - Акцент2 2_16 МСХ 13.09.11 с проблемными" xfId="194"/>
    <cellStyle name="60% - Акцент2 3" xfId="195"/>
    <cellStyle name="60% - Акцент3 2" xfId="196"/>
    <cellStyle name="60% - Акцент3 2 2" xfId="197"/>
    <cellStyle name="60% - Акцент3 2 2 2" xfId="198"/>
    <cellStyle name="60% - Акцент3 2 3" xfId="199"/>
    <cellStyle name="60% - Акцент3 2 4" xfId="200"/>
    <cellStyle name="60% - Акцент3 2 5" xfId="201"/>
    <cellStyle name="60% - Акцент3 2_16 МСХ 13.09.11 с проблемными" xfId="202"/>
    <cellStyle name="60% - Акцент3 3" xfId="203"/>
    <cellStyle name="60% - Акцент4 2" xfId="204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4 3" xfId="211"/>
    <cellStyle name="60% - Акцент5 2" xfId="212"/>
    <cellStyle name="60% - Акцент5 2 2" xfId="213"/>
    <cellStyle name="60% - Акцент5 2 2 2" xfId="214"/>
    <cellStyle name="60% - Акцент5 2 3" xfId="215"/>
    <cellStyle name="60% - Акцент5 2 4" xfId="216"/>
    <cellStyle name="60% - Акцент5 2 5" xfId="217"/>
    <cellStyle name="60% - Акцент5 2_16 МСХ 13.09.11 с проблемными" xfId="218"/>
    <cellStyle name="60% - Акцент5 3" xfId="219"/>
    <cellStyle name="60% - Акцент6 2" xfId="220"/>
    <cellStyle name="60% - Акцент6 2 2" xfId="221"/>
    <cellStyle name="60% - Акцент6 2 2 2" xfId="222"/>
    <cellStyle name="60% - Акцент6 2 3" xfId="223"/>
    <cellStyle name="60% - Акцент6 2 4" xfId="224"/>
    <cellStyle name="60% - Акцент6 2 5" xfId="225"/>
    <cellStyle name="60% - Акцент6 2_16 МСХ 13.09.11 с проблемными" xfId="226"/>
    <cellStyle name="60% - Акцент6 3" xfId="227"/>
    <cellStyle name="Cell1" xfId="228"/>
    <cellStyle name="Cell2" xfId="229"/>
    <cellStyle name="Cell3" xfId="230"/>
    <cellStyle name="Cell4" xfId="231"/>
    <cellStyle name="Cell5" xfId="232"/>
    <cellStyle name="Column1" xfId="233"/>
    <cellStyle name="Column2" xfId="234"/>
    <cellStyle name="Column3" xfId="235"/>
    <cellStyle name="Column4" xfId="236"/>
    <cellStyle name="Column5" xfId="237"/>
    <cellStyle name="Column7" xfId="238"/>
    <cellStyle name="Data" xfId="239"/>
    <cellStyle name="Heading1" xfId="240"/>
    <cellStyle name="Heading2" xfId="241"/>
    <cellStyle name="Heading3" xfId="242"/>
    <cellStyle name="Heading4" xfId="243"/>
    <cellStyle name="Name1" xfId="244"/>
    <cellStyle name="Name2" xfId="245"/>
    <cellStyle name="Name3" xfId="246"/>
    <cellStyle name="Name4" xfId="247"/>
    <cellStyle name="Name5" xfId="248"/>
    <cellStyle name="Normal 5" xfId="249"/>
    <cellStyle name="Normal 6" xfId="250"/>
    <cellStyle name="Normal_Sheet1" xfId="251"/>
    <cellStyle name="S0" xfId="252"/>
    <cellStyle name="S0 2" xfId="253"/>
    <cellStyle name="S1" xfId="254"/>
    <cellStyle name="S1 2" xfId="255"/>
    <cellStyle name="S10" xfId="256"/>
    <cellStyle name="S10 2" xfId="257"/>
    <cellStyle name="S2" xfId="258"/>
    <cellStyle name="S2 2" xfId="259"/>
    <cellStyle name="S3" xfId="260"/>
    <cellStyle name="S3 2" xfId="261"/>
    <cellStyle name="S4" xfId="262"/>
    <cellStyle name="S4 2" xfId="263"/>
    <cellStyle name="S4_16 МСХ 13.09.11 с проблемными" xfId="264"/>
    <cellStyle name="S5" xfId="265"/>
    <cellStyle name="S5 2" xfId="266"/>
    <cellStyle name="S5_16 МСХ 13.09.11 с проблемными" xfId="267"/>
    <cellStyle name="S6" xfId="268"/>
    <cellStyle name="S6 2" xfId="269"/>
    <cellStyle name="S7" xfId="270"/>
    <cellStyle name="S7 2" xfId="271"/>
    <cellStyle name="S8" xfId="272"/>
    <cellStyle name="S8 2" xfId="273"/>
    <cellStyle name="S9" xfId="274"/>
    <cellStyle name="S9 2" xfId="275"/>
    <cellStyle name="S9_ПРОБЛЕМНЫЕ  2012-2014 (22.09.11)" xfId="276"/>
    <cellStyle name="Title1" xfId="277"/>
    <cellStyle name="TitleCol1" xfId="278"/>
    <cellStyle name="TitleCol2" xfId="279"/>
    <cellStyle name="White1" xfId="280"/>
    <cellStyle name="White2" xfId="281"/>
    <cellStyle name="White3" xfId="282"/>
    <cellStyle name="White4" xfId="283"/>
    <cellStyle name="White5" xfId="284"/>
    <cellStyle name="Акцент1 2" xfId="285"/>
    <cellStyle name="Акцент1 2 2" xfId="286"/>
    <cellStyle name="Акцент1 2 2 2" xfId="287"/>
    <cellStyle name="Акцент1 2 3" xfId="288"/>
    <cellStyle name="Акцент1 2 4" xfId="289"/>
    <cellStyle name="Акцент1 2 5" xfId="290"/>
    <cellStyle name="Акцент1 2_16 МСХ 13.09.11 с проблемными" xfId="291"/>
    <cellStyle name="Акцент1 3" xfId="292"/>
    <cellStyle name="Акцент2 2" xfId="293"/>
    <cellStyle name="Акцент2 2 2" xfId="294"/>
    <cellStyle name="Акцент2 2 2 2" xfId="295"/>
    <cellStyle name="Акцент2 2 3" xfId="296"/>
    <cellStyle name="Акцент2 2 4" xfId="297"/>
    <cellStyle name="Акцент2 2 5" xfId="298"/>
    <cellStyle name="Акцент2 2_16 МСХ 13.09.11 с проблемными" xfId="299"/>
    <cellStyle name="Акцент2 3" xfId="300"/>
    <cellStyle name="Акцент3 2" xfId="301"/>
    <cellStyle name="Акцент3 2 2" xfId="302"/>
    <cellStyle name="Акцент3 2 2 2" xfId="303"/>
    <cellStyle name="Акцент3 2 3" xfId="304"/>
    <cellStyle name="Акцент3 2 4" xfId="305"/>
    <cellStyle name="Акцент3 2 5" xfId="306"/>
    <cellStyle name="Акцент3 2_16 МСХ 13.09.11 с проблемными" xfId="307"/>
    <cellStyle name="Акцент3 3" xfId="308"/>
    <cellStyle name="Акцент4 2" xfId="309"/>
    <cellStyle name="Акцент4 2 2" xfId="310"/>
    <cellStyle name="Акцент4 2 2 2" xfId="311"/>
    <cellStyle name="Акцент4 2 3" xfId="312"/>
    <cellStyle name="Акцент4 2 4" xfId="313"/>
    <cellStyle name="Акцент4 2 5" xfId="314"/>
    <cellStyle name="Акцент4 2_16 МСХ 13.09.11 с проблемными" xfId="315"/>
    <cellStyle name="Акцент4 3" xfId="316"/>
    <cellStyle name="Акцент5 2" xfId="317"/>
    <cellStyle name="Акцент5 2 2" xfId="318"/>
    <cellStyle name="Акцент5 2 2 2" xfId="319"/>
    <cellStyle name="Акцент5 2 3" xfId="320"/>
    <cellStyle name="Акцент5 2 4" xfId="321"/>
    <cellStyle name="Акцент5 2 5" xfId="322"/>
    <cellStyle name="Акцент5 2_16 МСХ 13.09.11 с проблемными" xfId="323"/>
    <cellStyle name="Акцент5 3" xfId="324"/>
    <cellStyle name="Акцент6 2" xfId="325"/>
    <cellStyle name="Акцент6 2 2" xfId="326"/>
    <cellStyle name="Акцент6 2 2 2" xfId="327"/>
    <cellStyle name="Акцент6 2 3" xfId="328"/>
    <cellStyle name="Акцент6 2 4" xfId="329"/>
    <cellStyle name="Акцент6 2 5" xfId="330"/>
    <cellStyle name="Акцент6 2_16 МСХ 13.09.11 с проблемными" xfId="331"/>
    <cellStyle name="Акцент6 3" xfId="332"/>
    <cellStyle name="Ввод  2" xfId="333"/>
    <cellStyle name="Ввод  2 2" xfId="334"/>
    <cellStyle name="Ввод  2 2 2" xfId="335"/>
    <cellStyle name="Ввод  2 2 3" xfId="336"/>
    <cellStyle name="Ввод  2 3" xfId="337"/>
    <cellStyle name="Ввод  2 4" xfId="338"/>
    <cellStyle name="Ввод  2 5" xfId="339"/>
    <cellStyle name="Ввод  2 6" xfId="340"/>
    <cellStyle name="Ввод  2_Электроэнергия" xfId="341"/>
    <cellStyle name="Ввод  3" xfId="342"/>
    <cellStyle name="Вывод 2" xfId="343"/>
    <cellStyle name="Вывод 2 2" xfId="344"/>
    <cellStyle name="Вывод 2 2 2" xfId="345"/>
    <cellStyle name="Вывод 2 2 3" xfId="346"/>
    <cellStyle name="Вывод 2 3" xfId="347"/>
    <cellStyle name="Вывод 2 4" xfId="348"/>
    <cellStyle name="Вывод 2 5" xfId="349"/>
    <cellStyle name="Вывод 2 6" xfId="350"/>
    <cellStyle name="Вывод 2_Электроэнергия" xfId="351"/>
    <cellStyle name="Вывод 3" xfId="352"/>
    <cellStyle name="Вычисление 2" xfId="353"/>
    <cellStyle name="Вычисление 2 2" xfId="354"/>
    <cellStyle name="Вычисление 2 2 2" xfId="355"/>
    <cellStyle name="Вычисление 2 2 3" xfId="356"/>
    <cellStyle name="Вычисление 2 3" xfId="357"/>
    <cellStyle name="Вычисление 2 4" xfId="358"/>
    <cellStyle name="Вычисление 2 5" xfId="359"/>
    <cellStyle name="Вычисление 2 6" xfId="360"/>
    <cellStyle name="Вычисление 2_Электроэнергия" xfId="361"/>
    <cellStyle name="Вычисление 3" xfId="362"/>
    <cellStyle name="Денежный 2" xfId="363"/>
    <cellStyle name="Заголовок 1 2" xfId="364"/>
    <cellStyle name="Заголовок 1 2 2" xfId="365"/>
    <cellStyle name="Заголовок 1 2 2 2" xfId="366"/>
    <cellStyle name="Заголовок 1 2 3" xfId="367"/>
    <cellStyle name="Заголовок 1 2 4" xfId="368"/>
    <cellStyle name="Заголовок 1 2 5" xfId="369"/>
    <cellStyle name="Заголовок 1 2_Электроэнергия" xfId="370"/>
    <cellStyle name="Заголовок 1 3" xfId="371"/>
    <cellStyle name="Заголовок 2 2" xfId="372"/>
    <cellStyle name="Заголовок 2 2 2" xfId="373"/>
    <cellStyle name="Заголовок 2 2 2 2" xfId="374"/>
    <cellStyle name="Заголовок 2 2 3" xfId="375"/>
    <cellStyle name="Заголовок 2 2 4" xfId="376"/>
    <cellStyle name="Заголовок 2 2 5" xfId="377"/>
    <cellStyle name="Заголовок 2 2_Электроэнергия" xfId="378"/>
    <cellStyle name="Заголовок 2 3" xfId="379"/>
    <cellStyle name="Заголовок 3 2" xfId="380"/>
    <cellStyle name="Заголовок 3 2 2" xfId="381"/>
    <cellStyle name="Заголовок 3 2 2 2" xfId="382"/>
    <cellStyle name="Заголовок 3 2 3" xfId="383"/>
    <cellStyle name="Заголовок 3 2 4" xfId="384"/>
    <cellStyle name="Заголовок 3 2 5" xfId="385"/>
    <cellStyle name="Заголовок 3 2_Электроэнергия" xfId="386"/>
    <cellStyle name="Заголовок 3 3" xfId="387"/>
    <cellStyle name="Заголовок 4 2" xfId="388"/>
    <cellStyle name="Заголовок 4 2 2" xfId="389"/>
    <cellStyle name="Заголовок 4 2 2 2" xfId="390"/>
    <cellStyle name="Заголовок 4 2 3" xfId="391"/>
    <cellStyle name="Заголовок 4 2 4" xfId="392"/>
    <cellStyle name="Заголовок 4 2 5" xfId="393"/>
    <cellStyle name="Заголовок 4 2_Электроэнергия" xfId="394"/>
    <cellStyle name="Заголовок 4 3" xfId="395"/>
    <cellStyle name="Итог 2" xfId="396"/>
    <cellStyle name="Итог 2 2" xfId="397"/>
    <cellStyle name="Итог 2 2 2" xfId="398"/>
    <cellStyle name="Итог 2 2 2 2" xfId="399"/>
    <cellStyle name="Итог 2 2 3" xfId="400"/>
    <cellStyle name="Итог 2 2 4" xfId="401"/>
    <cellStyle name="Итог 2 2_Электроэнергия" xfId="402"/>
    <cellStyle name="Итог 2 3" xfId="403"/>
    <cellStyle name="Итог 2 3 2" xfId="404"/>
    <cellStyle name="Итог 2 3 3" xfId="405"/>
    <cellStyle name="Итог 2 4" xfId="406"/>
    <cellStyle name="Итог 2 5" xfId="407"/>
    <cellStyle name="Итог 2 6" xfId="408"/>
    <cellStyle name="Итог 2_Электроэнергия" xfId="409"/>
    <cellStyle name="Итог 3" xfId="410"/>
    <cellStyle name="КАНДАГАЧ тел3-33-96" xfId="411"/>
    <cellStyle name="Контрольная ячейка 2" xfId="412"/>
    <cellStyle name="Контрольная ячейка 2 2" xfId="413"/>
    <cellStyle name="Контрольная ячейка 2 2 2" xfId="414"/>
    <cellStyle name="Контрольная ячейка 2 3" xfId="415"/>
    <cellStyle name="Контрольная ячейка 2 4" xfId="416"/>
    <cellStyle name="Контрольная ячейка 2 5" xfId="417"/>
    <cellStyle name="Контрольная ячейка 2_Электроэнергия" xfId="418"/>
    <cellStyle name="Контрольная ячейка 3" xfId="419"/>
    <cellStyle name="Название 2" xfId="420"/>
    <cellStyle name="Название 2 2" xfId="421"/>
    <cellStyle name="Название 2 2 2" xfId="422"/>
    <cellStyle name="Название 2 3" xfId="423"/>
    <cellStyle name="Название 2 4" xfId="424"/>
    <cellStyle name="Название 2 5" xfId="425"/>
    <cellStyle name="Название 2_Электроэнергия" xfId="426"/>
    <cellStyle name="Название 3" xfId="427"/>
    <cellStyle name="Нейтральный 2" xfId="428"/>
    <cellStyle name="Нейтральный 2 2" xfId="429"/>
    <cellStyle name="Нейтральный 2 2 2" xfId="430"/>
    <cellStyle name="Нейтральный 2 3" xfId="431"/>
    <cellStyle name="Нейтральный 2 4" xfId="432"/>
    <cellStyle name="Нейтральный 2 5" xfId="433"/>
    <cellStyle name="Нейтральный 2_Электроэнергия" xfId="434"/>
    <cellStyle name="Нейтральный 3" xfId="435"/>
    <cellStyle name="Обычный" xfId="0" builtinId="0"/>
    <cellStyle name="Обычный 10" xfId="436"/>
    <cellStyle name="Обычный 10 2" xfId="437"/>
    <cellStyle name="Обычный 10 2 2" xfId="438"/>
    <cellStyle name="Обычный 10 3" xfId="439"/>
    <cellStyle name="Обычный 10 3 2" xfId="440"/>
    <cellStyle name="Обычный 10 3 3" xfId="441"/>
    <cellStyle name="Обычный 10 4" xfId="442"/>
    <cellStyle name="Обычный 10 5" xfId="443"/>
    <cellStyle name="Обычный 10 6" xfId="444"/>
    <cellStyle name="Обычный 10_Август по объектно" xfId="445"/>
    <cellStyle name="Обычный 11" xfId="446"/>
    <cellStyle name="Обычный 11 2" xfId="447"/>
    <cellStyle name="Обычный 11 2 2" xfId="448"/>
    <cellStyle name="Обычный 11 3" xfId="449"/>
    <cellStyle name="Обычный 11 3 2" xfId="450"/>
    <cellStyle name="Обычный 11 4" xfId="451"/>
    <cellStyle name="Обычный 11 4 2" xfId="452"/>
    <cellStyle name="Обычный 11 4 2 2" xfId="453"/>
    <cellStyle name="Обычный 11 4 3" xfId="454"/>
    <cellStyle name="Обычный 11 5" xfId="455"/>
    <cellStyle name="Обычный 11 6" xfId="456"/>
    <cellStyle name="Обычный 11 7" xfId="457"/>
    <cellStyle name="Обычный 11_Август по объектно" xfId="458"/>
    <cellStyle name="Обычный 12" xfId="459"/>
    <cellStyle name="Обычный 12 2" xfId="460"/>
    <cellStyle name="Обычный 12 2 2" xfId="461"/>
    <cellStyle name="Обычный 12 3" xfId="462"/>
    <cellStyle name="Обычный 12 3 2" xfId="463"/>
    <cellStyle name="Обычный 12 4" xfId="464"/>
    <cellStyle name="Обычный 12 4 2" xfId="465"/>
    <cellStyle name="Обычный 12 4 2 2" xfId="466"/>
    <cellStyle name="Обычный 12 4 3" xfId="467"/>
    <cellStyle name="Обычный 12 5" xfId="468"/>
    <cellStyle name="Обычный 12 6" xfId="469"/>
    <cellStyle name="Обычный 12 7" xfId="470"/>
    <cellStyle name="Обычный 12_Август по объектно" xfId="471"/>
    <cellStyle name="Обычный 13" xfId="472"/>
    <cellStyle name="Обычный 13 2" xfId="473"/>
    <cellStyle name="Обычный 13 2 2" xfId="474"/>
    <cellStyle name="Обычный 13 3" xfId="475"/>
    <cellStyle name="Обычный 13_Гидроузел на р.Тышкан" xfId="476"/>
    <cellStyle name="Обычный 14" xfId="477"/>
    <cellStyle name="Обычный 14 2" xfId="478"/>
    <cellStyle name="Обычный 14 3" xfId="479"/>
    <cellStyle name="Обычный 14 4" xfId="480"/>
    <cellStyle name="Обычный 14_Гидроузел на р.Тышкан" xfId="481"/>
    <cellStyle name="Обычный 15" xfId="482"/>
    <cellStyle name="Обычный 15 2" xfId="483"/>
    <cellStyle name="Обычный 15 3" xfId="484"/>
    <cellStyle name="Обычный 15 4" xfId="485"/>
    <cellStyle name="Обычный 15 5" xfId="486"/>
    <cellStyle name="Обычный 16" xfId="487"/>
    <cellStyle name="Обычный 16 2" xfId="488"/>
    <cellStyle name="Обычный 16 2 2" xfId="489"/>
    <cellStyle name="Обычный 16 3" xfId="490"/>
    <cellStyle name="Обычный 16 4" xfId="491"/>
    <cellStyle name="Обычный 16 5" xfId="492"/>
    <cellStyle name="Обычный 16_Гидроузел на р.Тышкан" xfId="493"/>
    <cellStyle name="Обычный 17" xfId="494"/>
    <cellStyle name="Обычный 17 2" xfId="495"/>
    <cellStyle name="Обычный 17 2 2" xfId="496"/>
    <cellStyle name="Обычный 17 3" xfId="497"/>
    <cellStyle name="Обычный 17 3 2" xfId="498"/>
    <cellStyle name="Обычный 17 3 2 2" xfId="499"/>
    <cellStyle name="Обычный 17 3 3" xfId="500"/>
    <cellStyle name="Обычный 17 4" xfId="501"/>
    <cellStyle name="Обычный 17 4 2" xfId="502"/>
    <cellStyle name="Обычный 17 5" xfId="503"/>
    <cellStyle name="Обычный 18" xfId="504"/>
    <cellStyle name="Обычный 18 2" xfId="505"/>
    <cellStyle name="Обычный 18 2 2" xfId="506"/>
    <cellStyle name="Обычный 18 3" xfId="507"/>
    <cellStyle name="Обычный 18 3 2" xfId="508"/>
    <cellStyle name="Обычный 18 3 3" xfId="509"/>
    <cellStyle name="Обычный 18 4" xfId="510"/>
    <cellStyle name="Обычный 18 5" xfId="511"/>
    <cellStyle name="Обычный 19" xfId="512"/>
    <cellStyle name="Обычный 19 2" xfId="513"/>
    <cellStyle name="Обычный 19 2 2" xfId="514"/>
    <cellStyle name="Обычный 19 3" xfId="515"/>
    <cellStyle name="Обычный 19 3 2" xfId="516"/>
    <cellStyle name="Обычный 19 3 3" xfId="517"/>
    <cellStyle name="Обычный 19 4" xfId="518"/>
    <cellStyle name="Обычный 19 5" xfId="519"/>
    <cellStyle name="Обычный 2" xfId="520"/>
    <cellStyle name="Обычный 2 10" xfId="521"/>
    <cellStyle name="Обычный 2 10 2" xfId="522"/>
    <cellStyle name="Обычный 2 11" xfId="523"/>
    <cellStyle name="Обычный 2 12" xfId="524"/>
    <cellStyle name="Обычный 2 2" xfId="525"/>
    <cellStyle name="Обычный 2 2 2" xfId="526"/>
    <cellStyle name="Обычный 2 2 2 2" xfId="527"/>
    <cellStyle name="Обычный 2 2 2 2 2" xfId="528"/>
    <cellStyle name="Обычный 2 2 2 2 2 2" xfId="529"/>
    <cellStyle name="Обычный 2 2 2 2 3" xfId="530"/>
    <cellStyle name="Обычный 2 2 2 3" xfId="531"/>
    <cellStyle name="Обычный 2 2 2 4" xfId="532"/>
    <cellStyle name="Обычный 2 2 2_Гидроузел на р.Тышкан" xfId="533"/>
    <cellStyle name="Обычный 2 2 3" xfId="534"/>
    <cellStyle name="Обычный 2 2 3 2" xfId="535"/>
    <cellStyle name="Обычный 2 2 3 2 2" xfId="536"/>
    <cellStyle name="Обычный 2 2 3 3" xfId="537"/>
    <cellStyle name="Обычный 2 2 4" xfId="538"/>
    <cellStyle name="Обычный 2 2 4 2" xfId="539"/>
    <cellStyle name="Обычный 2 2 4 2 2" xfId="540"/>
    <cellStyle name="Обычный 2 2 4 3" xfId="541"/>
    <cellStyle name="Обычный 2 2 5" xfId="542"/>
    <cellStyle name="Обычный 2 2 6" xfId="543"/>
    <cellStyle name="Обычный 2 2 6 2" xfId="544"/>
    <cellStyle name="Обычный 2 2 7" xfId="545"/>
    <cellStyle name="Обычный 2 2 7 2" xfId="546"/>
    <cellStyle name="Обычный 2 2 8" xfId="547"/>
    <cellStyle name="Обычный 2 2_4 МСХ 27.07.11 переигровки" xfId="548"/>
    <cellStyle name="Обычный 2 3" xfId="549"/>
    <cellStyle name="Обычный 2 3 2" xfId="550"/>
    <cellStyle name="Обычный 2 3 3" xfId="551"/>
    <cellStyle name="Обычный 2 3 4" xfId="552"/>
    <cellStyle name="Обычный 2 3 4 2" xfId="553"/>
    <cellStyle name="Обычный 2 3 5" xfId="554"/>
    <cellStyle name="Обычный 2 3_Гидроузел на р.Тышкан" xfId="555"/>
    <cellStyle name="Обычный 2 4" xfId="556"/>
    <cellStyle name="Обычный 2 4 2" xfId="557"/>
    <cellStyle name="Обычный 2 4 2 2" xfId="558"/>
    <cellStyle name="Обычный 2 4 2 2 2" xfId="559"/>
    <cellStyle name="Обычный 2 4 2 3" xfId="560"/>
    <cellStyle name="Обычный 2 4 3" xfId="561"/>
    <cellStyle name="Обычный 2 4 4" xfId="562"/>
    <cellStyle name="Обычный 2 4 5" xfId="563"/>
    <cellStyle name="Обычный 2 4 6" xfId="564"/>
    <cellStyle name="Обычный 2 5" xfId="565"/>
    <cellStyle name="Обычный 2 5 2" xfId="566"/>
    <cellStyle name="Обычный 2 5 2 2" xfId="567"/>
    <cellStyle name="Обычный 2 5 3" xfId="568"/>
    <cellStyle name="Обычный 2 6" xfId="569"/>
    <cellStyle name="Обычный 2 6 2" xfId="570"/>
    <cellStyle name="Обычный 2 6 3" xfId="571"/>
    <cellStyle name="Обычный 2 6 3 2" xfId="572"/>
    <cellStyle name="Обычный 2 6 4" xfId="573"/>
    <cellStyle name="Обычный 2 6 5" xfId="574"/>
    <cellStyle name="Обычный 2 7" xfId="575"/>
    <cellStyle name="Обычный 2 7 2" xfId="576"/>
    <cellStyle name="Обычный 2 7 3" xfId="577"/>
    <cellStyle name="Обычный 2 8" xfId="578"/>
    <cellStyle name="Обычный 2 8 2" xfId="579"/>
    <cellStyle name="Обычный 2 8 3" xfId="580"/>
    <cellStyle name="Обычный 2 9" xfId="581"/>
    <cellStyle name="Обычный 2 9 2" xfId="582"/>
    <cellStyle name="Обычный 2_16 МСХ 13.09.11 с проблемными" xfId="583"/>
    <cellStyle name="Обычный 20" xfId="584"/>
    <cellStyle name="Обычный 20 2" xfId="585"/>
    <cellStyle name="Обычный 20 3" xfId="586"/>
    <cellStyle name="Обычный 20 3 2" xfId="587"/>
    <cellStyle name="Обычный 20 3 3" xfId="588"/>
    <cellStyle name="Обычный 20 4" xfId="589"/>
    <cellStyle name="Обычный 20 5" xfId="590"/>
    <cellStyle name="Обычный 21" xfId="591"/>
    <cellStyle name="Обычный 21 2" xfId="592"/>
    <cellStyle name="Обычный 21 2 2" xfId="593"/>
    <cellStyle name="Обычный 21 3" xfId="594"/>
    <cellStyle name="Обычный 21 3 2" xfId="595"/>
    <cellStyle name="Обычный 21 3 3" xfId="596"/>
    <cellStyle name="Обычный 21 4" xfId="597"/>
    <cellStyle name="Обычный 22" xfId="598"/>
    <cellStyle name="Обычный 22 2" xfId="599"/>
    <cellStyle name="Обычный 22 3" xfId="600"/>
    <cellStyle name="Обычный 22 3 2" xfId="601"/>
    <cellStyle name="Обычный 22 3 2 2" xfId="602"/>
    <cellStyle name="Обычный 22 3 3" xfId="603"/>
    <cellStyle name="Обычный 22 4" xfId="604"/>
    <cellStyle name="Обычный 23" xfId="605"/>
    <cellStyle name="Обычный 23 2" xfId="606"/>
    <cellStyle name="Обычный 23 2 2" xfId="607"/>
    <cellStyle name="Обычный 23 2 2 2" xfId="608"/>
    <cellStyle name="Обычный 23 2 2 3" xfId="609"/>
    <cellStyle name="Обычный 23 2 2 3 2" xfId="610"/>
    <cellStyle name="Обычный 23 2_План финансирования на 2013 год" xfId="611"/>
    <cellStyle name="Обычный 23 3" xfId="612"/>
    <cellStyle name="Обычный 23 4" xfId="613"/>
    <cellStyle name="Обычный 23 4 2" xfId="614"/>
    <cellStyle name="Обычный 23 4 2 2" xfId="615"/>
    <cellStyle name="Обычный 23 4 3" xfId="616"/>
    <cellStyle name="Обычный 23 5" xfId="617"/>
    <cellStyle name="Обычный 23 6" xfId="618"/>
    <cellStyle name="Обычный 23 7" xfId="619"/>
    <cellStyle name="Обычный 23 8" xfId="620"/>
    <cellStyle name="Обычный 23_админ.расходы" xfId="621"/>
    <cellStyle name="Обычный 24" xfId="622"/>
    <cellStyle name="Обычный 24 2" xfId="623"/>
    <cellStyle name="Обычный 24 2 2" xfId="624"/>
    <cellStyle name="Обычный 24 3" xfId="625"/>
    <cellStyle name="Обычный 24 3 2" xfId="626"/>
    <cellStyle name="Обычный 24 4" xfId="627"/>
    <cellStyle name="Обычный 24 5" xfId="628"/>
    <cellStyle name="Обычный 24_админ.расходы" xfId="629"/>
    <cellStyle name="Обычный 25" xfId="630"/>
    <cellStyle name="Обычный 25 2" xfId="631"/>
    <cellStyle name="Обычный 25 2 2" xfId="632"/>
    <cellStyle name="Обычный 25 3" xfId="633"/>
    <cellStyle name="Обычный 25 3 2" xfId="634"/>
    <cellStyle name="Обычный 25 3 3" xfId="635"/>
    <cellStyle name="Обычный 26" xfId="636"/>
    <cellStyle name="Обычный 26 2" xfId="637"/>
    <cellStyle name="Обычный 26 2 2" xfId="638"/>
    <cellStyle name="Обычный 26 2 3" xfId="639"/>
    <cellStyle name="Обычный 26 3" xfId="640"/>
    <cellStyle name="Обычный 26 4" xfId="641"/>
    <cellStyle name="Обычный 27" xfId="642"/>
    <cellStyle name="Обычный 27 2" xfId="643"/>
    <cellStyle name="Обычный 27 2 2" xfId="644"/>
    <cellStyle name="Обычный 27 3" xfId="645"/>
    <cellStyle name="Обычный 28" xfId="646"/>
    <cellStyle name="Обычный 29" xfId="647"/>
    <cellStyle name="Обычный 29 2" xfId="648"/>
    <cellStyle name="Обычный 29 2 2" xfId="649"/>
    <cellStyle name="Обычный 29 3" xfId="650"/>
    <cellStyle name="Обычный 29 4" xfId="651"/>
    <cellStyle name="Обычный 3" xfId="652"/>
    <cellStyle name="Обычный 3 10" xfId="653"/>
    <cellStyle name="Обычный 3 11" xfId="654"/>
    <cellStyle name="Обычный 3 12" xfId="655"/>
    <cellStyle name="Обычный 3 13" xfId="656"/>
    <cellStyle name="Обычный 3 2" xfId="657"/>
    <cellStyle name="Обычный 3 2 2" xfId="658"/>
    <cellStyle name="Обычный 3 2 2 2" xfId="659"/>
    <cellStyle name="Обычный 3 2 2 2 2" xfId="660"/>
    <cellStyle name="Обычный 3 2 2 3" xfId="661"/>
    <cellStyle name="Обычный 3 2 3" xfId="662"/>
    <cellStyle name="Обычный 3 2 3 2" xfId="663"/>
    <cellStyle name="Обычный 3 2 4" xfId="664"/>
    <cellStyle name="Обычный 3 2 5" xfId="665"/>
    <cellStyle name="Обычный 3 2 5 2" xfId="666"/>
    <cellStyle name="Обычный 3 2 6" xfId="667"/>
    <cellStyle name="Обычный 3 2_Каратальская плотина" xfId="668"/>
    <cellStyle name="Обычный 3 3" xfId="669"/>
    <cellStyle name="Обычный 3 3 2" xfId="670"/>
    <cellStyle name="Обычный 3 3 3" xfId="671"/>
    <cellStyle name="Обычный 3 4" xfId="672"/>
    <cellStyle name="Обычный 3 4 2" xfId="673"/>
    <cellStyle name="Обычный 3 5" xfId="674"/>
    <cellStyle name="Обычный 3 6" xfId="675"/>
    <cellStyle name="Обычный 3 7" xfId="676"/>
    <cellStyle name="Обычный 3 8" xfId="677"/>
    <cellStyle name="Обычный 3 9" xfId="678"/>
    <cellStyle name="Обычный 3 9 2" xfId="679"/>
    <cellStyle name="Обычный 3 9 3" xfId="680"/>
    <cellStyle name="Обычный 3_Гидроузел на р.Тышкан" xfId="681"/>
    <cellStyle name="Обычный 30" xfId="682"/>
    <cellStyle name="Обычный 31" xfId="683"/>
    <cellStyle name="Обычный 32" xfId="684"/>
    <cellStyle name="Обычный 32 2" xfId="685"/>
    <cellStyle name="Обычный 33" xfId="686"/>
    <cellStyle name="Обычный 33 2" xfId="687"/>
    <cellStyle name="Обычный 33 3" xfId="688"/>
    <cellStyle name="Обычный 34" xfId="689"/>
    <cellStyle name="Обычный 34 2" xfId="690"/>
    <cellStyle name="Обычный 34 3" xfId="691"/>
    <cellStyle name="Обычный 34_План финансирования на 2013 год" xfId="692"/>
    <cellStyle name="Обычный 35" xfId="693"/>
    <cellStyle name="Обычный 35 2" xfId="694"/>
    <cellStyle name="Обычный 35 3" xfId="695"/>
    <cellStyle name="Обычный 36" xfId="696"/>
    <cellStyle name="Обычный 37" xfId="697"/>
    <cellStyle name="Обычный 38" xfId="698"/>
    <cellStyle name="Обычный 39" xfId="699"/>
    <cellStyle name="Обычный 4" xfId="700"/>
    <cellStyle name="Обычный 4 2" xfId="701"/>
    <cellStyle name="Обычный 4 3" xfId="702"/>
    <cellStyle name="Обычный 4 3 2" xfId="703"/>
    <cellStyle name="Обычный 4 3 2 2" xfId="704"/>
    <cellStyle name="Обычный 4 3 3" xfId="705"/>
    <cellStyle name="Обычный 4 4" xfId="706"/>
    <cellStyle name="Обычный 4 4 2" xfId="707"/>
    <cellStyle name="Обычный 4 5" xfId="708"/>
    <cellStyle name="Обычный 4 5 2" xfId="709"/>
    <cellStyle name="Обычный 4 6" xfId="710"/>
    <cellStyle name="Обычный 4_админ.расходы" xfId="711"/>
    <cellStyle name="Обычный 40" xfId="712"/>
    <cellStyle name="Обычный 41" xfId="713"/>
    <cellStyle name="Обычный 42" xfId="714"/>
    <cellStyle name="Обычный 43" xfId="715"/>
    <cellStyle name="Обычный 44" xfId="716"/>
    <cellStyle name="Обычный 45" xfId="717"/>
    <cellStyle name="Обычный 46" xfId="718"/>
    <cellStyle name="Обычный 47" xfId="719"/>
    <cellStyle name="Обычный 47 2" xfId="720"/>
    <cellStyle name="Обычный 47 3" xfId="721"/>
    <cellStyle name="Обычный 47 4" xfId="722"/>
    <cellStyle name="Обычный 48" xfId="723"/>
    <cellStyle name="Обычный 49" xfId="724"/>
    <cellStyle name="Обычный 49 2" xfId="725"/>
    <cellStyle name="Обычный 5" xfId="726"/>
    <cellStyle name="Обычный 5 2" xfId="727"/>
    <cellStyle name="Обычный 5 2 2" xfId="728"/>
    <cellStyle name="Обычный 5 2 2 2" xfId="729"/>
    <cellStyle name="Обычный 5 2 3" xfId="730"/>
    <cellStyle name="Обычный 5 3" xfId="731"/>
    <cellStyle name="Обычный 5 4" xfId="732"/>
    <cellStyle name="Обычный 5 5" xfId="733"/>
    <cellStyle name="Обычный 5_Гидроузел на р.Тышкан" xfId="734"/>
    <cellStyle name="Обычный 50" xfId="735"/>
    <cellStyle name="Обычный 50 2" xfId="736"/>
    <cellStyle name="Обычный 51" xfId="737"/>
    <cellStyle name="Обычный 52" xfId="738"/>
    <cellStyle name="Обычный 53" xfId="739"/>
    <cellStyle name="Обычный 53 2 2" xfId="740"/>
    <cellStyle name="Обычный 54" xfId="741"/>
    <cellStyle name="Обычный 55" xfId="742"/>
    <cellStyle name="Обычный 56" xfId="743"/>
    <cellStyle name="Обычный 57" xfId="744"/>
    <cellStyle name="Обычный 57 2" xfId="745"/>
    <cellStyle name="Обычный 57 2 2" xfId="746"/>
    <cellStyle name="Обычный 57 2 3" xfId="747"/>
    <cellStyle name="Обычный 57 2 4" xfId="748"/>
    <cellStyle name="Обычный 57 2 5" xfId="749"/>
    <cellStyle name="Обычный 58" xfId="750"/>
    <cellStyle name="Обычный 58 2" xfId="751"/>
    <cellStyle name="Обычный 59" xfId="752"/>
    <cellStyle name="Обычный 59 2" xfId="753"/>
    <cellStyle name="Обычный 6" xfId="754"/>
    <cellStyle name="Обычный 6 2" xfId="755"/>
    <cellStyle name="Обычный 6 2 2" xfId="756"/>
    <cellStyle name="Обычный 6 2 2 2" xfId="757"/>
    <cellStyle name="Обычный 6 2 3" xfId="758"/>
    <cellStyle name="Обычный 6 3" xfId="759"/>
    <cellStyle name="Обычный 6 4" xfId="760"/>
    <cellStyle name="Обычный 6 5" xfId="761"/>
    <cellStyle name="Обычный 6_Гидроузел на р.Тышкан" xfId="762"/>
    <cellStyle name="Обычный 60" xfId="763"/>
    <cellStyle name="Обычный 60 2" xfId="764"/>
    <cellStyle name="Обычный 61" xfId="765"/>
    <cellStyle name="Обычный 61 2" xfId="766"/>
    <cellStyle name="Обычный 62" xfId="767"/>
    <cellStyle name="Обычный 63" xfId="768"/>
    <cellStyle name="Обычный 64" xfId="769"/>
    <cellStyle name="Обычный 65" xfId="770"/>
    <cellStyle name="Обычный 66" xfId="771"/>
    <cellStyle name="Обычный 67" xfId="772"/>
    <cellStyle name="Обычный 68" xfId="773"/>
    <cellStyle name="Обычный 69" xfId="774"/>
    <cellStyle name="Обычный 69 2" xfId="775"/>
    <cellStyle name="Обычный 7" xfId="776"/>
    <cellStyle name="Обычный 7 2" xfId="777"/>
    <cellStyle name="Обычный 7 2 2" xfId="778"/>
    <cellStyle name="Обычный 7 2 2 2" xfId="779"/>
    <cellStyle name="Обычный 7 2 3" xfId="780"/>
    <cellStyle name="Обычный 7 3" xfId="781"/>
    <cellStyle name="Обычный 7 4" xfId="782"/>
    <cellStyle name="Обычный 7 5" xfId="783"/>
    <cellStyle name="Обычный 7 6" xfId="784"/>
    <cellStyle name="Обычный 7 7" xfId="785"/>
    <cellStyle name="Обычный 7_Гидроузел на р.Тышкан" xfId="786"/>
    <cellStyle name="Обычный 70" xfId="787"/>
    <cellStyle name="Обычный 70 2" xfId="788"/>
    <cellStyle name="Обычный 70 2 2" xfId="789"/>
    <cellStyle name="Обычный 71" xfId="790"/>
    <cellStyle name="Обычный 72" xfId="791"/>
    <cellStyle name="Обычный 8" xfId="792"/>
    <cellStyle name="Обычный 8 2" xfId="793"/>
    <cellStyle name="Обычный 8 2 2" xfId="794"/>
    <cellStyle name="Обычный 8 2 2 2" xfId="795"/>
    <cellStyle name="Обычный 8 2 3" xfId="796"/>
    <cellStyle name="Обычный 8 3" xfId="797"/>
    <cellStyle name="Обычный 8 4" xfId="798"/>
    <cellStyle name="Обычный 8 5" xfId="799"/>
    <cellStyle name="Обычный 8_Гидроузел на р.Тышкан" xfId="800"/>
    <cellStyle name="Обычный 9" xfId="801"/>
    <cellStyle name="Обычный 9 2" xfId="802"/>
    <cellStyle name="Обычный 9 2 2" xfId="803"/>
    <cellStyle name="Обычный 9 2 2 2" xfId="804"/>
    <cellStyle name="Обычный 9 2 3" xfId="805"/>
    <cellStyle name="Обычный 9 3" xfId="806"/>
    <cellStyle name="Обычный 9 4" xfId="807"/>
    <cellStyle name="Обычный 9 8" xfId="808"/>
    <cellStyle name="Обычный 9 9" xfId="809"/>
    <cellStyle name="Обычный 9_Каратальская плотина" xfId="810"/>
    <cellStyle name="Обычный_Лист1" xfId="1"/>
    <cellStyle name="Отличный" xfId="811"/>
    <cellStyle name="Отличный 2" xfId="812"/>
    <cellStyle name="Отличный 2 2" xfId="813"/>
    <cellStyle name="Отличный 2 2 2" xfId="814"/>
    <cellStyle name="Отличный 2 2 3" xfId="815"/>
    <cellStyle name="Отличный 2 3" xfId="816"/>
    <cellStyle name="Отличный 2 4" xfId="817"/>
    <cellStyle name="Отличный 3" xfId="818"/>
    <cellStyle name="Отличный 3 2" xfId="819"/>
    <cellStyle name="Отличный 3 3" xfId="820"/>
    <cellStyle name="Отличный 4" xfId="821"/>
    <cellStyle name="Отличный 5" xfId="822"/>
    <cellStyle name="Плохой 2" xfId="823"/>
    <cellStyle name="Плохой 2 2" xfId="824"/>
    <cellStyle name="Плохой 2 2 2" xfId="825"/>
    <cellStyle name="Плохой 2 3" xfId="826"/>
    <cellStyle name="Плохой 2 4" xfId="827"/>
    <cellStyle name="Плохой 2 5" xfId="828"/>
    <cellStyle name="Плохой 2_Электроэнергия" xfId="829"/>
    <cellStyle name="Плохой 3" xfId="830"/>
    <cellStyle name="Пояснение 2" xfId="831"/>
    <cellStyle name="Пояснение 2 2" xfId="832"/>
    <cellStyle name="Пояснение 2 2 2" xfId="833"/>
    <cellStyle name="Пояснение 2 3" xfId="834"/>
    <cellStyle name="Пояснение 2 4" xfId="835"/>
    <cellStyle name="Пояснение 2 5" xfId="836"/>
    <cellStyle name="Пояснение 2_Электроэнергия" xfId="837"/>
    <cellStyle name="Пояснение 3" xfId="838"/>
    <cellStyle name="Примечание 2" xfId="839"/>
    <cellStyle name="Примечание 2 2" xfId="840"/>
    <cellStyle name="Примечание 2 2 2" xfId="841"/>
    <cellStyle name="Примечание 2 2 3" xfId="842"/>
    <cellStyle name="Примечание 2 3" xfId="843"/>
    <cellStyle name="Примечание 2 4" xfId="844"/>
    <cellStyle name="Примечание 2 5" xfId="845"/>
    <cellStyle name="Примечание 2 6" xfId="846"/>
    <cellStyle name="Примечание 3" xfId="847"/>
    <cellStyle name="Примечание 3 2" xfId="848"/>
    <cellStyle name="Примечание 3 2 2" xfId="849"/>
    <cellStyle name="Примечание 3 2 2 2" xfId="850"/>
    <cellStyle name="Примечание 3 2 3" xfId="851"/>
    <cellStyle name="Примечание 3 3" xfId="852"/>
    <cellStyle name="Примечание 3 3 2" xfId="853"/>
    <cellStyle name="Примечание 3 4" xfId="854"/>
    <cellStyle name="Примечание 4" xfId="855"/>
    <cellStyle name="Примечание 4 2" xfId="856"/>
    <cellStyle name="Примечание 4 3" xfId="857"/>
    <cellStyle name="Примечание 5" xfId="858"/>
    <cellStyle name="Примечание 6" xfId="859"/>
    <cellStyle name="Процентный 2" xfId="860"/>
    <cellStyle name="Процентный 2 2" xfId="861"/>
    <cellStyle name="Процентный 2 2 2" xfId="862"/>
    <cellStyle name="Процентный 2 2 3" xfId="863"/>
    <cellStyle name="Процентный 2 3" xfId="864"/>
    <cellStyle name="Процентный 2 3 2" xfId="865"/>
    <cellStyle name="Процентный 2 4" xfId="866"/>
    <cellStyle name="Процентный 2 5" xfId="867"/>
    <cellStyle name="Процентный 3" xfId="868"/>
    <cellStyle name="Процентный 3 2" xfId="869"/>
    <cellStyle name="Процентный 3 2 2" xfId="870"/>
    <cellStyle name="Процентный 3 2 2 2" xfId="871"/>
    <cellStyle name="Процентный 3 2 3" xfId="872"/>
    <cellStyle name="Процентный 3 2 4" xfId="873"/>
    <cellStyle name="Процентный 3 3" xfId="874"/>
    <cellStyle name="Процентный 3 3 2" xfId="875"/>
    <cellStyle name="Процентный 3 4" xfId="876"/>
    <cellStyle name="Процентный 3 4 2" xfId="877"/>
    <cellStyle name="Процентный 3 5" xfId="878"/>
    <cellStyle name="Процентный 3 5 2" xfId="879"/>
    <cellStyle name="Процентный 3 5 2 2" xfId="880"/>
    <cellStyle name="Процентный 3 5 3" xfId="881"/>
    <cellStyle name="Процентный 4" xfId="882"/>
    <cellStyle name="Процентный 4 2" xfId="883"/>
    <cellStyle name="Процентный 4 3" xfId="884"/>
    <cellStyle name="Процентный 5" xfId="885"/>
    <cellStyle name="Процентный 5 2" xfId="886"/>
    <cellStyle name="Процентный 5 2 2" xfId="887"/>
    <cellStyle name="Процентный 5 2 2 2" xfId="888"/>
    <cellStyle name="Процентный 6" xfId="889"/>
    <cellStyle name="Связанная ячейка 2" xfId="890"/>
    <cellStyle name="Связанная ячейка 2 2" xfId="891"/>
    <cellStyle name="Связанная ячейка 2 2 2" xfId="892"/>
    <cellStyle name="Связанная ячейка 2 3" xfId="893"/>
    <cellStyle name="Связанная ячейка 2 4" xfId="894"/>
    <cellStyle name="Связанная ячейка 2 5" xfId="895"/>
    <cellStyle name="Связанная ячейка 2_Электроэнергия" xfId="896"/>
    <cellStyle name="Связанная ячейка 3" xfId="897"/>
    <cellStyle name="Стиль 1" xfId="898"/>
    <cellStyle name="Стиль 1 2" xfId="899"/>
    <cellStyle name="Стиль 1 2 2" xfId="900"/>
    <cellStyle name="Стиль 1 2 3" xfId="901"/>
    <cellStyle name="Стиль 1 3" xfId="902"/>
    <cellStyle name="Стиль 1 3 2" xfId="903"/>
    <cellStyle name="Стиль 1 3 2 2" xfId="904"/>
    <cellStyle name="Стиль 1 3 3" xfId="905"/>
    <cellStyle name="Стиль 1 4" xfId="906"/>
    <cellStyle name="Стиль 1 5" xfId="907"/>
    <cellStyle name="Стиль 1 6" xfId="908"/>
    <cellStyle name="Стиль 1_16 МСХ 13.09.11 с проблемными" xfId="909"/>
    <cellStyle name="Супер" xfId="910"/>
    <cellStyle name="Текст предупреждения 2" xfId="911"/>
    <cellStyle name="Текст предупреждения 2 2" xfId="912"/>
    <cellStyle name="Текст предупреждения 2 2 2" xfId="913"/>
    <cellStyle name="Текст предупреждения 2 3" xfId="914"/>
    <cellStyle name="Текст предупреждения 2 4" xfId="915"/>
    <cellStyle name="Текст предупреждения 2 5" xfId="916"/>
    <cellStyle name="Текст предупреждения 2_Электроэнергия" xfId="917"/>
    <cellStyle name="Текст предупреждения 3" xfId="918"/>
    <cellStyle name="Финансовый 2" xfId="2"/>
    <cellStyle name="Финансовый 2 2" xfId="919"/>
    <cellStyle name="Финансовый 2 2 2" xfId="920"/>
    <cellStyle name="Финансовый 2 3" xfId="921"/>
    <cellStyle name="Финансовый 2 3 2" xfId="922"/>
    <cellStyle name="Финансовый 2 3 2 2" xfId="923"/>
    <cellStyle name="Финансовый 2 3 3" xfId="924"/>
    <cellStyle name="Финансовый 2 3 4" xfId="925"/>
    <cellStyle name="Финансовый 2 4" xfId="926"/>
    <cellStyle name="Финансовый 2 5" xfId="927"/>
    <cellStyle name="Финансовый 3" xfId="928"/>
    <cellStyle name="Финансовый 3 2" xfId="929"/>
    <cellStyle name="Финансовый 4" xfId="930"/>
    <cellStyle name="Финансовый 5" xfId="931"/>
    <cellStyle name="Финансовый 6" xfId="932"/>
    <cellStyle name="Хороший 2" xfId="933"/>
    <cellStyle name="Хороший 2 2" xfId="934"/>
    <cellStyle name="Хороший 2 2 2" xfId="935"/>
    <cellStyle name="Хороший 2 3" xfId="936"/>
    <cellStyle name="Хороший 2 4" xfId="937"/>
    <cellStyle name="Хороший 2 5" xfId="938"/>
    <cellStyle name="Хороший 2_Электроэнергия" xfId="939"/>
    <cellStyle name="Хороший 3" xfId="940"/>
    <cellStyle name="Хороший 3 2" xfId="941"/>
    <cellStyle name="Хороший 4" xfId="9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zoomScale="115" zoomScaleNormal="80" zoomScaleSheetLayoutView="115" workbookViewId="0">
      <selection activeCell="B6" sqref="B6"/>
    </sheetView>
  </sheetViews>
  <sheetFormatPr defaultColWidth="9.140625" defaultRowHeight="15.75"/>
  <cols>
    <col min="1" max="1" width="6.85546875" style="1" customWidth="1"/>
    <col min="2" max="2" width="41" style="1" customWidth="1"/>
    <col min="3" max="3" width="13.140625" style="1" customWidth="1"/>
    <col min="4" max="4" width="22.140625" style="1" customWidth="1"/>
    <col min="5" max="5" width="18.85546875" style="1" customWidth="1"/>
    <col min="6" max="6" width="14.28515625" style="4" customWidth="1"/>
    <col min="7" max="16384" width="9.140625" style="1"/>
  </cols>
  <sheetData>
    <row r="1" spans="1:6" ht="39.75" customHeight="1">
      <c r="A1" s="43" t="s">
        <v>70</v>
      </c>
      <c r="B1" s="43"/>
      <c r="C1" s="43"/>
      <c r="D1" s="43"/>
      <c r="E1" s="43"/>
      <c r="F1" s="43"/>
    </row>
    <row r="2" spans="1:6" s="8" customFormat="1" ht="49.5" customHeight="1">
      <c r="A2" s="5" t="s">
        <v>0</v>
      </c>
      <c r="B2" s="5" t="s">
        <v>1</v>
      </c>
      <c r="C2" s="5" t="s">
        <v>2</v>
      </c>
      <c r="D2" s="6" t="s">
        <v>69</v>
      </c>
      <c r="E2" s="7" t="s">
        <v>67</v>
      </c>
      <c r="F2" s="7" t="s">
        <v>68</v>
      </c>
    </row>
    <row r="3" spans="1:6" s="2" customFormat="1" ht="25.5" customHeight="1">
      <c r="A3" s="9" t="s">
        <v>3</v>
      </c>
      <c r="B3" s="10" t="s">
        <v>76</v>
      </c>
      <c r="C3" s="9" t="s">
        <v>4</v>
      </c>
      <c r="D3" s="11">
        <f>D4+D7+D12+D13+D15</f>
        <v>14229.504000000001</v>
      </c>
      <c r="E3" s="11">
        <f>E4+E7+E12+E13+E15</f>
        <v>10354.796999999999</v>
      </c>
      <c r="F3" s="12">
        <f>E3/D3*100-100</f>
        <v>-27.230091786755196</v>
      </c>
    </row>
    <row r="4" spans="1:6" ht="13.5" customHeight="1">
      <c r="A4" s="13">
        <v>1</v>
      </c>
      <c r="B4" s="10" t="s">
        <v>75</v>
      </c>
      <c r="C4" s="9" t="s">
        <v>4</v>
      </c>
      <c r="D4" s="11">
        <f>D5+D6</f>
        <v>1259.2840000000001</v>
      </c>
      <c r="E4" s="11">
        <f>E5+E6</f>
        <v>920.65</v>
      </c>
      <c r="F4" s="12">
        <f t="shared" ref="F4:F43" si="0">E4/D4*100-100</f>
        <v>-26.890995200447236</v>
      </c>
    </row>
    <row r="5" spans="1:6" ht="13.5" customHeight="1">
      <c r="A5" s="14" t="s">
        <v>5</v>
      </c>
      <c r="B5" s="15" t="s">
        <v>6</v>
      </c>
      <c r="C5" s="16" t="s">
        <v>4</v>
      </c>
      <c r="D5" s="17">
        <v>771.01400000000001</v>
      </c>
      <c r="E5" s="17">
        <v>432.65</v>
      </c>
      <c r="F5" s="18">
        <f t="shared" si="0"/>
        <v>-43.885584438155469</v>
      </c>
    </row>
    <row r="6" spans="1:6" ht="13.5" customHeight="1">
      <c r="A6" s="14" t="s">
        <v>7</v>
      </c>
      <c r="B6" s="15" t="s">
        <v>8</v>
      </c>
      <c r="C6" s="16" t="s">
        <v>4</v>
      </c>
      <c r="D6" s="17">
        <v>488.27</v>
      </c>
      <c r="E6" s="17">
        <v>488</v>
      </c>
      <c r="F6" s="18">
        <f t="shared" si="0"/>
        <v>-5.5297274049195266E-2</v>
      </c>
    </row>
    <row r="7" spans="1:6" s="2" customFormat="1" ht="13.5" customHeight="1">
      <c r="A7" s="13">
        <v>2</v>
      </c>
      <c r="B7" s="10" t="s">
        <v>74</v>
      </c>
      <c r="C7" s="9" t="s">
        <v>4</v>
      </c>
      <c r="D7" s="11">
        <f t="shared" ref="D7:E7" si="1">D8+D9+D10+D11</f>
        <v>8708.42</v>
      </c>
      <c r="E7" s="11">
        <f t="shared" si="1"/>
        <v>5462.3300000000008</v>
      </c>
      <c r="F7" s="12">
        <f t="shared" si="0"/>
        <v>-37.275303671618957</v>
      </c>
    </row>
    <row r="8" spans="1:6" ht="13.5" customHeight="1">
      <c r="A8" s="16" t="s">
        <v>9</v>
      </c>
      <c r="B8" s="15" t="s">
        <v>10</v>
      </c>
      <c r="C8" s="16" t="s">
        <v>4</v>
      </c>
      <c r="D8" s="17">
        <v>7820.06</v>
      </c>
      <c r="E8" s="17">
        <v>4907.8450000000003</v>
      </c>
      <c r="F8" s="18">
        <f t="shared" si="0"/>
        <v>-37.240315291698536</v>
      </c>
    </row>
    <row r="9" spans="1:6" ht="13.5" customHeight="1">
      <c r="A9" s="16" t="s">
        <v>11</v>
      </c>
      <c r="B9" s="15" t="s">
        <v>12</v>
      </c>
      <c r="C9" s="16" t="s">
        <v>4</v>
      </c>
      <c r="D9" s="17">
        <v>407.43</v>
      </c>
      <c r="E9" s="19">
        <v>277.27199999999999</v>
      </c>
      <c r="F9" s="18">
        <f t="shared" si="0"/>
        <v>-31.946101170753266</v>
      </c>
    </row>
    <row r="10" spans="1:6" ht="13.5" customHeight="1">
      <c r="A10" s="16" t="s">
        <v>13</v>
      </c>
      <c r="B10" s="15" t="s">
        <v>14</v>
      </c>
      <c r="C10" s="16" t="s">
        <v>4</v>
      </c>
      <c r="D10" s="17">
        <v>246.33</v>
      </c>
      <c r="E10" s="17">
        <v>140.51</v>
      </c>
      <c r="F10" s="18">
        <f t="shared" si="0"/>
        <v>-42.958632728453708</v>
      </c>
    </row>
    <row r="11" spans="1:6" ht="13.5" customHeight="1">
      <c r="A11" s="16" t="s">
        <v>15</v>
      </c>
      <c r="B11" s="15" t="s">
        <v>16</v>
      </c>
      <c r="C11" s="16" t="s">
        <v>4</v>
      </c>
      <c r="D11" s="17">
        <v>234.6</v>
      </c>
      <c r="E11" s="17">
        <v>136.703</v>
      </c>
      <c r="F11" s="18">
        <f t="shared" si="0"/>
        <v>-41.729326513213984</v>
      </c>
    </row>
    <row r="12" spans="1:6" s="3" customFormat="1" ht="13.5" customHeight="1">
      <c r="A12" s="13">
        <v>3</v>
      </c>
      <c r="B12" s="10" t="s">
        <v>17</v>
      </c>
      <c r="C12" s="9" t="s">
        <v>4</v>
      </c>
      <c r="D12" s="11">
        <v>1773.21</v>
      </c>
      <c r="E12" s="11">
        <v>1954.5730000000001</v>
      </c>
      <c r="F12" s="12">
        <f t="shared" si="0"/>
        <v>10.227948184366213</v>
      </c>
    </row>
    <row r="13" spans="1:6" s="2" customFormat="1" ht="13.5" customHeight="1">
      <c r="A13" s="20">
        <v>4</v>
      </c>
      <c r="B13" s="10" t="s">
        <v>72</v>
      </c>
      <c r="C13" s="9" t="s">
        <v>4</v>
      </c>
      <c r="D13" s="11">
        <f>D14</f>
        <v>1951.89</v>
      </c>
      <c r="E13" s="11">
        <f>E14</f>
        <v>1979.596</v>
      </c>
      <c r="F13" s="12">
        <f t="shared" si="0"/>
        <v>1.4194447433000619</v>
      </c>
    </row>
    <row r="14" spans="1:6" ht="24.75" customHeight="1">
      <c r="A14" s="14" t="s">
        <v>18</v>
      </c>
      <c r="B14" s="15" t="s">
        <v>19</v>
      </c>
      <c r="C14" s="16" t="s">
        <v>4</v>
      </c>
      <c r="D14" s="17">
        <v>1951.89</v>
      </c>
      <c r="E14" s="17">
        <v>1979.596</v>
      </c>
      <c r="F14" s="18">
        <f t="shared" si="0"/>
        <v>1.4194447433000619</v>
      </c>
    </row>
    <row r="15" spans="1:6" ht="15" customHeight="1">
      <c r="A15" s="13">
        <v>5</v>
      </c>
      <c r="B15" s="10" t="s">
        <v>73</v>
      </c>
      <c r="C15" s="16" t="s">
        <v>4</v>
      </c>
      <c r="D15" s="11">
        <f>SUM(D16:D19)</f>
        <v>536.69999999999993</v>
      </c>
      <c r="E15" s="11">
        <f>SUM(E16:E20)</f>
        <v>37.648000000000003</v>
      </c>
      <c r="F15" s="12">
        <f t="shared" si="0"/>
        <v>-92.985280417365374</v>
      </c>
    </row>
    <row r="16" spans="1:6" ht="15" customHeight="1">
      <c r="A16" s="21" t="s">
        <v>20</v>
      </c>
      <c r="B16" s="15" t="s">
        <v>21</v>
      </c>
      <c r="C16" s="16" t="s">
        <v>4</v>
      </c>
      <c r="D16" s="17">
        <v>41.6</v>
      </c>
      <c r="E16" s="11"/>
      <c r="F16" s="18">
        <f t="shared" si="0"/>
        <v>-100</v>
      </c>
    </row>
    <row r="17" spans="1:6" ht="15" customHeight="1">
      <c r="A17" s="21" t="s">
        <v>22</v>
      </c>
      <c r="B17" s="15" t="s">
        <v>23</v>
      </c>
      <c r="C17" s="16" t="s">
        <v>4</v>
      </c>
      <c r="D17" s="17">
        <v>11.55</v>
      </c>
      <c r="E17" s="17">
        <f>3+13.8+13.8</f>
        <v>30.6</v>
      </c>
      <c r="F17" s="18">
        <f t="shared" si="0"/>
        <v>164.93506493506493</v>
      </c>
    </row>
    <row r="18" spans="1:6" ht="15" customHeight="1">
      <c r="A18" s="21" t="s">
        <v>24</v>
      </c>
      <c r="B18" s="15" t="s">
        <v>25</v>
      </c>
      <c r="C18" s="16" t="s">
        <v>4</v>
      </c>
      <c r="D18" s="17">
        <v>468</v>
      </c>
      <c r="E18" s="11"/>
      <c r="F18" s="18">
        <f t="shared" si="0"/>
        <v>-100</v>
      </c>
    </row>
    <row r="19" spans="1:6" ht="15" customHeight="1">
      <c r="A19" s="21" t="s">
        <v>26</v>
      </c>
      <c r="B19" s="15" t="s">
        <v>27</v>
      </c>
      <c r="C19" s="16" t="s">
        <v>4</v>
      </c>
      <c r="D19" s="17">
        <v>15.55</v>
      </c>
      <c r="E19" s="11"/>
      <c r="F19" s="18">
        <f t="shared" si="0"/>
        <v>-100</v>
      </c>
    </row>
    <row r="20" spans="1:6" ht="15" customHeight="1">
      <c r="A20" s="21" t="s">
        <v>64</v>
      </c>
      <c r="B20" s="15" t="s">
        <v>63</v>
      </c>
      <c r="C20" s="16" t="s">
        <v>4</v>
      </c>
      <c r="D20" s="17">
        <v>0</v>
      </c>
      <c r="E20" s="17">
        <v>7.048</v>
      </c>
      <c r="F20" s="18"/>
    </row>
    <row r="21" spans="1:6" ht="14.25" customHeight="1">
      <c r="A21" s="9" t="s">
        <v>28</v>
      </c>
      <c r="B21" s="10" t="s">
        <v>71</v>
      </c>
      <c r="C21" s="9" t="s">
        <v>4</v>
      </c>
      <c r="D21" s="11">
        <f t="shared" ref="D21:E21" si="2">D22</f>
        <v>191.95000000000002</v>
      </c>
      <c r="E21" s="11">
        <f t="shared" si="2"/>
        <v>273.58199999999999</v>
      </c>
      <c r="F21" s="12">
        <f t="shared" si="0"/>
        <v>42.527741599374821</v>
      </c>
    </row>
    <row r="22" spans="1:6" ht="14.25" customHeight="1">
      <c r="A22" s="13">
        <v>6</v>
      </c>
      <c r="B22" s="40" t="s">
        <v>77</v>
      </c>
      <c r="C22" s="9" t="s">
        <v>4</v>
      </c>
      <c r="D22" s="11">
        <f>D27+D23+D28</f>
        <v>191.95000000000002</v>
      </c>
      <c r="E22" s="11">
        <f>E27+E23+E28</f>
        <v>273.58199999999999</v>
      </c>
      <c r="F22" s="12">
        <f t="shared" si="0"/>
        <v>42.527741599374821</v>
      </c>
    </row>
    <row r="23" spans="1:6" ht="13.5" customHeight="1">
      <c r="A23" s="20" t="s">
        <v>29</v>
      </c>
      <c r="B23" s="10" t="s">
        <v>30</v>
      </c>
      <c r="C23" s="9" t="s">
        <v>4</v>
      </c>
      <c r="D23" s="11">
        <f t="shared" ref="D23:E23" si="3">D24+D25+D26</f>
        <v>42.87</v>
      </c>
      <c r="E23" s="11">
        <f t="shared" si="3"/>
        <v>122.95100000000001</v>
      </c>
      <c r="F23" s="12">
        <f t="shared" si="0"/>
        <v>186.79962677863313</v>
      </c>
    </row>
    <row r="24" spans="1:6" ht="13.5" customHeight="1">
      <c r="A24" s="14" t="s">
        <v>31</v>
      </c>
      <c r="B24" s="15" t="s">
        <v>32</v>
      </c>
      <c r="C24" s="16" t="s">
        <v>4</v>
      </c>
      <c r="D24" s="17">
        <v>17.920000000000002</v>
      </c>
      <c r="E24" s="17">
        <v>16.619</v>
      </c>
      <c r="F24" s="18">
        <f t="shared" si="0"/>
        <v>-7.260044642857153</v>
      </c>
    </row>
    <row r="25" spans="1:6" ht="13.5" customHeight="1">
      <c r="A25" s="14" t="s">
        <v>33</v>
      </c>
      <c r="B25" s="15" t="s">
        <v>34</v>
      </c>
      <c r="C25" s="16" t="s">
        <v>4</v>
      </c>
      <c r="D25" s="17">
        <v>19.77</v>
      </c>
      <c r="E25" s="17">
        <v>21.26</v>
      </c>
      <c r="F25" s="18">
        <f t="shared" si="0"/>
        <v>7.5366717248356281</v>
      </c>
    </row>
    <row r="26" spans="1:6" s="2" customFormat="1" ht="13.5" customHeight="1">
      <c r="A26" s="14" t="s">
        <v>35</v>
      </c>
      <c r="B26" s="15" t="s">
        <v>36</v>
      </c>
      <c r="C26" s="16" t="s">
        <v>4</v>
      </c>
      <c r="D26" s="17">
        <v>5.18</v>
      </c>
      <c r="E26" s="17">
        <v>85.072000000000003</v>
      </c>
      <c r="F26" s="18">
        <f t="shared" si="0"/>
        <v>1542.3166023166025</v>
      </c>
    </row>
    <row r="27" spans="1:6" ht="13.5" customHeight="1">
      <c r="A27" s="14" t="s">
        <v>37</v>
      </c>
      <c r="B27" s="15" t="s">
        <v>38</v>
      </c>
      <c r="C27" s="16" t="s">
        <v>4</v>
      </c>
      <c r="D27" s="17">
        <v>149.08000000000001</v>
      </c>
      <c r="E27" s="11">
        <v>65.084999999999994</v>
      </c>
      <c r="F27" s="18">
        <f t="shared" si="0"/>
        <v>-56.34223235846526</v>
      </c>
    </row>
    <row r="28" spans="1:6" ht="13.5" customHeight="1">
      <c r="A28" s="14" t="s">
        <v>66</v>
      </c>
      <c r="B28" s="15" t="s">
        <v>65</v>
      </c>
      <c r="C28" s="16" t="s">
        <v>4</v>
      </c>
      <c r="D28" s="17"/>
      <c r="E28" s="11">
        <v>85.546000000000006</v>
      </c>
      <c r="F28" s="12"/>
    </row>
    <row r="29" spans="1:6" s="2" customFormat="1" ht="12.75" customHeight="1">
      <c r="A29" s="9" t="s">
        <v>39</v>
      </c>
      <c r="B29" s="10" t="s">
        <v>40</v>
      </c>
      <c r="C29" s="9" t="s">
        <v>4</v>
      </c>
      <c r="D29" s="22">
        <f>D3+D21+0.02</f>
        <v>14421.474000000002</v>
      </c>
      <c r="E29" s="22">
        <f>E3+E21</f>
        <v>10628.378999999999</v>
      </c>
      <c r="F29" s="12">
        <f t="shared" si="0"/>
        <v>-26.301715067405752</v>
      </c>
    </row>
    <row r="30" spans="1:6" ht="12.75" customHeight="1">
      <c r="A30" s="16" t="s">
        <v>41</v>
      </c>
      <c r="B30" s="15" t="s">
        <v>42</v>
      </c>
      <c r="C30" s="16" t="s">
        <v>4</v>
      </c>
      <c r="D30" s="17">
        <f t="shared" ref="D30:E30" si="4">D31-D29</f>
        <v>0</v>
      </c>
      <c r="E30" s="17">
        <f t="shared" si="4"/>
        <v>-2152.5409999999993</v>
      </c>
      <c r="F30" s="12"/>
    </row>
    <row r="31" spans="1:6" ht="12.75" customHeight="1">
      <c r="A31" s="9" t="s">
        <v>43</v>
      </c>
      <c r="B31" s="10" t="s">
        <v>44</v>
      </c>
      <c r="C31" s="16" t="s">
        <v>4</v>
      </c>
      <c r="D31" s="11">
        <f t="shared" ref="D31" si="5">D29</f>
        <v>14421.474000000002</v>
      </c>
      <c r="E31" s="11">
        <v>8475.8379999999997</v>
      </c>
      <c r="F31" s="12">
        <f t="shared" si="0"/>
        <v>-41.227658143682135</v>
      </c>
    </row>
    <row r="32" spans="1:6" ht="12.75" customHeight="1">
      <c r="A32" s="9" t="s">
        <v>45</v>
      </c>
      <c r="B32" s="23" t="s">
        <v>46</v>
      </c>
      <c r="C32" s="16" t="s">
        <v>4</v>
      </c>
      <c r="D32" s="11">
        <f>D33+D34</f>
        <v>29609.07</v>
      </c>
      <c r="E32" s="11">
        <f>E33+E34</f>
        <v>20227.116000000002</v>
      </c>
      <c r="F32" s="12">
        <f t="shared" si="0"/>
        <v>-31.686081325755922</v>
      </c>
    </row>
    <row r="33" spans="1:6" ht="13.5" customHeight="1">
      <c r="A33" s="9"/>
      <c r="B33" s="24" t="s">
        <v>47</v>
      </c>
      <c r="C33" s="25" t="s">
        <v>48</v>
      </c>
      <c r="D33" s="26">
        <v>29583.360000000001</v>
      </c>
      <c r="E33" s="26">
        <v>20201.646000000001</v>
      </c>
      <c r="F33" s="18">
        <f t="shared" si="0"/>
        <v>-31.712807470145378</v>
      </c>
    </row>
    <row r="34" spans="1:6" ht="15" customHeight="1">
      <c r="A34" s="9"/>
      <c r="B34" s="24" t="s">
        <v>49</v>
      </c>
      <c r="C34" s="25" t="s">
        <v>48</v>
      </c>
      <c r="D34" s="27">
        <v>25.71</v>
      </c>
      <c r="E34" s="26">
        <v>25.47</v>
      </c>
      <c r="F34" s="18">
        <f t="shared" si="0"/>
        <v>-0.93348891481915075</v>
      </c>
    </row>
    <row r="35" spans="1:6" s="2" customFormat="1" ht="15" customHeight="1">
      <c r="A35" s="28" t="s">
        <v>50</v>
      </c>
      <c r="B35" s="10" t="s">
        <v>51</v>
      </c>
      <c r="C35" s="9" t="s">
        <v>52</v>
      </c>
      <c r="D35" s="29">
        <v>0.48699999999999999</v>
      </c>
      <c r="E35" s="29">
        <f>D35</f>
        <v>0.48699999999999999</v>
      </c>
      <c r="F35" s="18"/>
    </row>
    <row r="36" spans="1:6" s="2" customFormat="1" ht="14.25" customHeight="1">
      <c r="A36" s="28"/>
      <c r="B36" s="30" t="s">
        <v>53</v>
      </c>
      <c r="C36" s="16" t="s">
        <v>52</v>
      </c>
      <c r="D36" s="31">
        <v>0.38700000000000001</v>
      </c>
      <c r="E36" s="29">
        <f t="shared" ref="E36:E37" si="6">D36</f>
        <v>0.38700000000000001</v>
      </c>
      <c r="F36" s="18"/>
    </row>
    <row r="37" spans="1:6" s="2" customFormat="1" ht="14.25" customHeight="1">
      <c r="A37" s="28"/>
      <c r="B37" s="30" t="s">
        <v>54</v>
      </c>
      <c r="C37" s="16" t="s">
        <v>52</v>
      </c>
      <c r="D37" s="32">
        <v>115.66</v>
      </c>
      <c r="E37" s="11">
        <f t="shared" si="6"/>
        <v>115.66</v>
      </c>
      <c r="F37" s="18"/>
    </row>
    <row r="38" spans="1:6" ht="13.5" customHeight="1">
      <c r="A38" s="33"/>
      <c r="B38" s="34" t="s">
        <v>55</v>
      </c>
      <c r="C38" s="35"/>
      <c r="D38" s="29"/>
      <c r="E38" s="29"/>
      <c r="F38" s="18"/>
    </row>
    <row r="39" spans="1:6" s="2" customFormat="1" ht="14.25" customHeight="1">
      <c r="A39" s="28" t="s">
        <v>56</v>
      </c>
      <c r="B39" s="41" t="s">
        <v>57</v>
      </c>
      <c r="C39" s="33" t="s">
        <v>58</v>
      </c>
      <c r="D39" s="33">
        <f t="shared" ref="D39:E39" si="7">D40+D41</f>
        <v>4</v>
      </c>
      <c r="E39" s="33">
        <f t="shared" si="7"/>
        <v>3</v>
      </c>
      <c r="F39" s="18">
        <f t="shared" si="0"/>
        <v>-25</v>
      </c>
    </row>
    <row r="40" spans="1:6" s="2" customFormat="1" ht="13.5" customHeight="1">
      <c r="A40" s="28"/>
      <c r="B40" s="36" t="s">
        <v>59</v>
      </c>
      <c r="C40" s="35" t="s">
        <v>58</v>
      </c>
      <c r="D40" s="37">
        <v>4</v>
      </c>
      <c r="E40" s="37">
        <v>3</v>
      </c>
      <c r="F40" s="18">
        <f t="shared" si="0"/>
        <v>-25</v>
      </c>
    </row>
    <row r="41" spans="1:6" ht="13.5" customHeight="1">
      <c r="A41" s="38"/>
      <c r="B41" s="38" t="s">
        <v>60</v>
      </c>
      <c r="C41" s="35" t="s">
        <v>58</v>
      </c>
      <c r="D41" s="35">
        <v>0</v>
      </c>
      <c r="E41" s="35"/>
      <c r="F41" s="18"/>
    </row>
    <row r="42" spans="1:6" ht="16.5" customHeight="1">
      <c r="A42" s="28" t="s">
        <v>61</v>
      </c>
      <c r="B42" s="42" t="s">
        <v>78</v>
      </c>
      <c r="C42" s="33" t="s">
        <v>62</v>
      </c>
      <c r="D42" s="39">
        <f t="shared" ref="D42:E42" si="8">D43</f>
        <v>162917.91666666669</v>
      </c>
      <c r="E42" s="39">
        <f t="shared" si="8"/>
        <v>136329.02777777778</v>
      </c>
      <c r="F42" s="18">
        <f t="shared" si="0"/>
        <v>-16.320420388931382</v>
      </c>
    </row>
    <row r="43" spans="1:6" ht="12.75" customHeight="1">
      <c r="A43" s="38"/>
      <c r="B43" s="36" t="s">
        <v>59</v>
      </c>
      <c r="C43" s="35" t="s">
        <v>58</v>
      </c>
      <c r="D43" s="39">
        <f>D8/D40/12*1000</f>
        <v>162917.91666666669</v>
      </c>
      <c r="E43" s="39">
        <f>E8/E40/12*1000</f>
        <v>136329.02777777778</v>
      </c>
      <c r="F43" s="18">
        <f t="shared" si="0"/>
        <v>-16.320420388931382</v>
      </c>
    </row>
    <row r="44" spans="1:6" ht="15" customHeight="1">
      <c r="A44" s="38"/>
      <c r="B44" s="38" t="s">
        <v>60</v>
      </c>
      <c r="C44" s="35" t="s">
        <v>58</v>
      </c>
      <c r="D44" s="19">
        <v>0</v>
      </c>
      <c r="E44" s="19">
        <v>0</v>
      </c>
      <c r="F44" s="18"/>
    </row>
    <row r="45" spans="1:6" ht="21" customHeight="1">
      <c r="F45" s="1"/>
    </row>
    <row r="46" spans="1:6" s="4" customFormat="1"/>
    <row r="47" spans="1:6" s="4" customFormat="1"/>
    <row r="48" spans="1:6" s="4" customFormat="1"/>
    <row r="49" s="4" customFormat="1"/>
    <row r="50" s="4" customFormat="1"/>
  </sheetData>
  <mergeCells count="1">
    <mergeCell ref="A1:F1"/>
  </mergeCells>
  <pageMargins left="0.39370078740157483" right="0" top="0.27559055118110237" bottom="0.19685039370078741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ИТС оконч</vt:lpstr>
      <vt:lpstr>'ИТС оконч'!Область_печати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BenQ</cp:lastModifiedBy>
  <cp:lastPrinted>2024-04-22T09:58:28Z</cp:lastPrinted>
  <dcterms:created xsi:type="dcterms:W3CDTF">2023-04-27T05:11:36Z</dcterms:created>
  <dcterms:modified xsi:type="dcterms:W3CDTF">2024-04-22T09:58:48Z</dcterms:modified>
</cp:coreProperties>
</file>