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Проектная мощность" sheetId="1" r:id="rId1"/>
    <sheet name="Водопровод" sheetId="2" r:id="rId2"/>
    <sheet name="Канализация" sheetId="3" r:id="rId3"/>
  </sheets>
  <calcPr calcId="125725" refMode="R1C1"/>
</workbook>
</file>

<file path=xl/calcChain.xml><?xml version="1.0" encoding="utf-8"?>
<calcChain xmlns="http://schemas.openxmlformats.org/spreadsheetml/2006/main">
  <c r="M6" i="1"/>
  <c r="M57"/>
  <c r="F57" s="1"/>
  <c r="M40"/>
  <c r="M16" l="1"/>
  <c r="M38"/>
  <c r="F38" s="1"/>
  <c r="M34"/>
  <c r="F34" s="1"/>
  <c r="M31"/>
  <c r="F31" s="1"/>
  <c r="M28"/>
  <c r="F28" s="1"/>
  <c r="M25"/>
  <c r="F25" s="1"/>
  <c r="M22"/>
  <c r="F22" s="1"/>
  <c r="M19"/>
  <c r="F19" s="1"/>
  <c r="F16"/>
  <c r="M12"/>
  <c r="F12" s="1"/>
  <c r="M9"/>
  <c r="F40"/>
  <c r="F6"/>
  <c r="F9" l="1"/>
  <c r="C3" i="2"/>
  <c r="C6" i="3" l="1"/>
  <c r="U13" i="2"/>
  <c r="U12"/>
  <c r="U4"/>
  <c r="U5"/>
  <c r="U6"/>
  <c r="U7"/>
  <c r="U10" s="1"/>
  <c r="U8"/>
  <c r="U9"/>
  <c r="U3"/>
  <c r="F39"/>
  <c r="F38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I9" i="3"/>
  <c r="I8"/>
  <c r="F12"/>
  <c r="F11"/>
  <c r="F6"/>
  <c r="F7"/>
  <c r="F8"/>
  <c r="C10"/>
  <c r="C9"/>
  <c r="I5"/>
  <c r="F5"/>
  <c r="C5"/>
  <c r="I4"/>
  <c r="F4"/>
  <c r="F9" s="1"/>
  <c r="C4"/>
  <c r="I3"/>
  <c r="F3"/>
  <c r="C3"/>
  <c r="C7" s="1"/>
  <c r="R4" i="2"/>
  <c r="R5"/>
  <c r="R6"/>
  <c r="R7"/>
  <c r="R10" s="1"/>
  <c r="R8"/>
  <c r="R9"/>
  <c r="R3"/>
  <c r="R13"/>
  <c r="R12"/>
  <c r="O9"/>
  <c r="O10"/>
  <c r="O4"/>
  <c r="O5"/>
  <c r="O6"/>
  <c r="O3"/>
  <c r="L18"/>
  <c r="L17"/>
  <c r="L4"/>
  <c r="L5"/>
  <c r="L6"/>
  <c r="L7"/>
  <c r="L8"/>
  <c r="L9"/>
  <c r="L10"/>
  <c r="L11"/>
  <c r="L12"/>
  <c r="L13"/>
  <c r="L14"/>
  <c r="L3"/>
  <c r="I43"/>
  <c r="I42"/>
  <c r="I39"/>
  <c r="I38"/>
  <c r="I37"/>
  <c r="I36"/>
  <c r="I35"/>
  <c r="I34"/>
  <c r="I33"/>
  <c r="I32"/>
  <c r="I31"/>
  <c r="I30"/>
  <c r="I29"/>
  <c r="I28"/>
  <c r="I27"/>
  <c r="I26"/>
  <c r="I25"/>
  <c r="I24"/>
  <c r="C24"/>
  <c r="I23"/>
  <c r="I22"/>
  <c r="C23"/>
  <c r="I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6"/>
  <c r="C6"/>
  <c r="I5"/>
  <c r="C5"/>
  <c r="I4"/>
  <c r="C4"/>
  <c r="I3"/>
  <c r="C21" l="1"/>
  <c r="L15"/>
  <c r="I40"/>
  <c r="O7"/>
  <c r="F36"/>
  <c r="I6" i="3"/>
</calcChain>
</file>

<file path=xl/sharedStrings.xml><?xml version="1.0" encoding="utf-8"?>
<sst xmlns="http://schemas.openxmlformats.org/spreadsheetml/2006/main" count="275" uniqueCount="58">
  <si>
    <t>№</t>
  </si>
  <si>
    <t>Ед.изм.</t>
  </si>
  <si>
    <t>Кол-во</t>
  </si>
  <si>
    <t>Пропускная способность сетей,  тыс.м³/сут</t>
  </si>
  <si>
    <t>По групповым водопроводам</t>
  </si>
  <si>
    <t>Доступная мощность, тыс.м³/сут</t>
  </si>
  <si>
    <t>Свободная мощность, тыс.м³/сут</t>
  </si>
  <si>
    <t>Свободная емкость РЧВ, тыс.м³/сут</t>
  </si>
  <si>
    <t>По локальным системам водоснабжения</t>
  </si>
  <si>
    <t>Наименование водопровода и сооружения</t>
  </si>
  <si>
    <t xml:space="preserve">Арало – Сарыбулакский ГВ. Подземные источники водоснабжения - скважины                                                </t>
  </si>
  <si>
    <t>ед.</t>
  </si>
  <si>
    <t>Емкость резервуаров чистой воды (РЧВ)</t>
  </si>
  <si>
    <t>Водопроводные сети</t>
  </si>
  <si>
    <t xml:space="preserve">Октябрьский ГВ. Подземные источники водоснабжения - скважины                                                    </t>
  </si>
  <si>
    <t xml:space="preserve">Жиделинский ГВ. Подземные источники водоснабжения - скважины                                                 </t>
  </si>
  <si>
    <t>ЛСВ г.Кызылорда. Подземные источники водоснабжения - скважины</t>
  </si>
  <si>
    <t>ЛСВ Сырдария. Подземные источники водоснабжения - скважины</t>
  </si>
  <si>
    <t>ЛСВ Жалагаш. Подземные источники водоснабжения - скважины</t>
  </si>
  <si>
    <t>ЛСВ Кармакшы. Подземные источники водоснабжения - скважины</t>
  </si>
  <si>
    <t>ЛСВ Казалы (Байкожа) Подземные источники водоснабжения - скважины</t>
  </si>
  <si>
    <t>ЛСВ Жанакорган. Подземные источники водоснабжения - скважины</t>
  </si>
  <si>
    <t>ЛСВ Шиели. Подземные источники водоснабжения - скважины</t>
  </si>
  <si>
    <t>тыс.м³</t>
  </si>
  <si>
    <t>км</t>
  </si>
  <si>
    <t>Наличие свободных мест</t>
  </si>
  <si>
    <t>Канализационные сети</t>
  </si>
  <si>
    <t>ЛСВ Сырдария. Канализационные насосные станции</t>
  </si>
  <si>
    <t>ЛСВ г.Кызылорда. Канализационные насосные станции</t>
  </si>
  <si>
    <t>Водоснабжение</t>
  </si>
  <si>
    <t>Водоотведение</t>
  </si>
  <si>
    <t>сред</t>
  </si>
  <si>
    <t>факт</t>
  </si>
  <si>
    <t>Жалагаш-37скв</t>
  </si>
  <si>
    <t>Кызылорда-18скв</t>
  </si>
  <si>
    <t>Сырдария-33скв</t>
  </si>
  <si>
    <t>Кармакшы-12скв</t>
  </si>
  <si>
    <t>Казалы-4скв</t>
  </si>
  <si>
    <t>Шиели-7скв</t>
  </si>
  <si>
    <t>Сырдария-КНС</t>
  </si>
  <si>
    <t>Кызылорда-КНС</t>
  </si>
  <si>
    <t>Кокшокы-КНС</t>
  </si>
  <si>
    <t>Итого</t>
  </si>
  <si>
    <t>Жанакорган-7скв</t>
  </si>
  <si>
    <t>-</t>
  </si>
  <si>
    <t>Станция биологической очистки сточных вод</t>
  </si>
  <si>
    <t>Станция очистки сточных вод</t>
  </si>
  <si>
    <t xml:space="preserve">  Начальник отдела эксплуатации систем водоснабжения                                                                        Жанжигитов К.</t>
  </si>
  <si>
    <t xml:space="preserve">Канализационные насосные станции мкр.Кокшокы Шиелинского района                                          </t>
  </si>
  <si>
    <t xml:space="preserve">                                                            Ведущий инженер                                                                                          Уристемов Е.</t>
  </si>
  <si>
    <t>20х60х24/1000</t>
  </si>
  <si>
    <t>5х40х24/1000</t>
  </si>
  <si>
    <t>11х65х24/1000</t>
  </si>
  <si>
    <t>Проек. мощность</t>
  </si>
  <si>
    <t>Добыто за квр.тыс м³</t>
  </si>
  <si>
    <t>м³/сут</t>
  </si>
  <si>
    <t>Информация о наличии свободных и доступных мощностей по РГП на ПХВ "Нуринский групповой водопровод" филиал ОДСП "Арал" на  IV квартал 2021 года</t>
  </si>
  <si>
    <t>Информация о наличии свободных и доступных мощностей по РГП на ПХВ "Казводхоз" филиал ОДСП "Арал" на IV квартал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</si>
</sst>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K61" sqref="K61"/>
    </sheetView>
  </sheetViews>
  <sheetFormatPr defaultRowHeight="15"/>
  <cols>
    <col min="1" max="1" width="3.28515625" customWidth="1"/>
    <col min="2" max="2" width="38.7109375" customWidth="1"/>
    <col min="5" max="8" width="13.85546875" customWidth="1"/>
    <col min="9" max="9" width="15.140625" customWidth="1"/>
    <col min="10" max="10" width="2.85546875" customWidth="1"/>
    <col min="11" max="11" width="13.85546875" customWidth="1"/>
    <col min="12" max="12" width="11.7109375" customWidth="1"/>
  </cols>
  <sheetData>
    <row r="1" spans="1:13" ht="30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</row>
    <row r="2" spans="1:13" ht="9.75" customHeight="1" thickBot="1"/>
    <row r="3" spans="1:13" ht="57.75" thickBot="1">
      <c r="A3" s="1" t="s">
        <v>0</v>
      </c>
      <c r="B3" s="2" t="s">
        <v>9</v>
      </c>
      <c r="C3" s="2" t="s">
        <v>1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25</v>
      </c>
      <c r="I3" s="2" t="s">
        <v>3</v>
      </c>
      <c r="K3" s="67" t="s">
        <v>53</v>
      </c>
      <c r="L3" s="67" t="s">
        <v>54</v>
      </c>
      <c r="M3" s="67" t="s">
        <v>55</v>
      </c>
    </row>
    <row r="4" spans="1:13" ht="15.75" customHeight="1" thickBot="1">
      <c r="A4" s="59"/>
      <c r="B4" s="60" t="s">
        <v>29</v>
      </c>
      <c r="C4" s="61"/>
      <c r="D4" s="61"/>
      <c r="E4" s="61"/>
      <c r="F4" s="61"/>
      <c r="G4" s="61"/>
      <c r="H4" s="61"/>
      <c r="I4" s="62"/>
    </row>
    <row r="5" spans="1:13" ht="15.75" thickBot="1">
      <c r="A5" s="4"/>
      <c r="B5" s="72" t="s">
        <v>4</v>
      </c>
      <c r="C5" s="73"/>
      <c r="D5" s="73"/>
      <c r="E5" s="73"/>
      <c r="F5" s="73"/>
      <c r="G5" s="73"/>
      <c r="H5" s="73"/>
      <c r="I5" s="74"/>
      <c r="K5" s="12"/>
      <c r="L5" s="12"/>
      <c r="M5" s="15"/>
    </row>
    <row r="6" spans="1:13" ht="30.75" customHeight="1">
      <c r="A6" s="78">
        <v>1</v>
      </c>
      <c r="B6" s="56" t="s">
        <v>10</v>
      </c>
      <c r="C6" s="7" t="s">
        <v>11</v>
      </c>
      <c r="D6" s="7">
        <v>20</v>
      </c>
      <c r="E6" s="5">
        <v>28.8</v>
      </c>
      <c r="F6" s="5">
        <f>E6-M6</f>
        <v>21.085627489130434</v>
      </c>
      <c r="G6" s="26" t="s">
        <v>44</v>
      </c>
      <c r="H6" s="7"/>
      <c r="I6" s="27" t="s">
        <v>44</v>
      </c>
      <c r="K6" t="s">
        <v>50</v>
      </c>
      <c r="L6" s="6">
        <v>709.72227099999998</v>
      </c>
      <c r="M6" s="22">
        <f>L6/92</f>
        <v>7.7143725108695653</v>
      </c>
    </row>
    <row r="7" spans="1:13" ht="18" customHeight="1">
      <c r="A7" s="79"/>
      <c r="B7" s="56" t="s">
        <v>12</v>
      </c>
      <c r="C7" s="7" t="s">
        <v>23</v>
      </c>
      <c r="D7" s="5">
        <v>73.900000000000006</v>
      </c>
      <c r="E7" s="26" t="s">
        <v>44</v>
      </c>
      <c r="F7" s="26" t="s">
        <v>44</v>
      </c>
      <c r="G7" s="26" t="s">
        <v>44</v>
      </c>
      <c r="H7" s="7"/>
      <c r="I7" s="27" t="s">
        <v>44</v>
      </c>
      <c r="K7">
        <v>28.8</v>
      </c>
    </row>
    <row r="8" spans="1:13" ht="15.75" customHeight="1">
      <c r="A8" s="79"/>
      <c r="B8" s="53" t="s">
        <v>13</v>
      </c>
      <c r="C8" s="30" t="s">
        <v>24</v>
      </c>
      <c r="D8" s="30">
        <v>2611.6709999999998</v>
      </c>
      <c r="E8" s="31" t="s">
        <v>44</v>
      </c>
      <c r="F8" s="31" t="s">
        <v>44</v>
      </c>
      <c r="G8" s="31" t="s">
        <v>44</v>
      </c>
      <c r="H8" s="31" t="s">
        <v>44</v>
      </c>
      <c r="I8" s="32">
        <v>706.6</v>
      </c>
    </row>
    <row r="9" spans="1:13" ht="31.5" customHeight="1">
      <c r="A9" s="79">
        <v>2</v>
      </c>
      <c r="B9" s="57" t="s">
        <v>14</v>
      </c>
      <c r="C9" s="30" t="s">
        <v>11</v>
      </c>
      <c r="D9" s="33">
        <v>5</v>
      </c>
      <c r="E9" s="34">
        <v>4.8</v>
      </c>
      <c r="F9" s="34">
        <f>E9-M9</f>
        <v>3.4078124999999995</v>
      </c>
      <c r="G9" s="31" t="s">
        <v>44</v>
      </c>
      <c r="H9" s="30"/>
      <c r="I9" s="35" t="s">
        <v>44</v>
      </c>
      <c r="K9" t="s">
        <v>51</v>
      </c>
      <c r="L9" s="23">
        <v>128.08125000000001</v>
      </c>
      <c r="M9" s="22">
        <f>L9/92</f>
        <v>1.3921875000000001</v>
      </c>
    </row>
    <row r="10" spans="1:13" ht="16.5" customHeight="1">
      <c r="A10" s="79"/>
      <c r="B10" s="53" t="s">
        <v>12</v>
      </c>
      <c r="C10" s="30" t="s">
        <v>23</v>
      </c>
      <c r="D10" s="36">
        <v>9.6999999999999993</v>
      </c>
      <c r="E10" s="31" t="s">
        <v>44</v>
      </c>
      <c r="F10" s="31" t="s">
        <v>44</v>
      </c>
      <c r="G10" s="31" t="s">
        <v>44</v>
      </c>
      <c r="H10" s="30"/>
      <c r="I10" s="35" t="s">
        <v>44</v>
      </c>
      <c r="K10">
        <v>4.8</v>
      </c>
    </row>
    <row r="11" spans="1:13">
      <c r="A11" s="79"/>
      <c r="B11" s="53" t="s">
        <v>13</v>
      </c>
      <c r="C11" s="30" t="s">
        <v>24</v>
      </c>
      <c r="D11" s="37">
        <v>557.98</v>
      </c>
      <c r="E11" s="31" t="s">
        <v>44</v>
      </c>
      <c r="F11" s="31" t="s">
        <v>44</v>
      </c>
      <c r="G11" s="31" t="s">
        <v>44</v>
      </c>
      <c r="H11" s="31" t="s">
        <v>44</v>
      </c>
      <c r="I11" s="32">
        <v>103.63</v>
      </c>
    </row>
    <row r="12" spans="1:13" ht="30.75" customHeight="1">
      <c r="A12" s="79">
        <v>3</v>
      </c>
      <c r="B12" s="58" t="s">
        <v>15</v>
      </c>
      <c r="C12" s="30" t="s">
        <v>11</v>
      </c>
      <c r="D12" s="33">
        <v>11</v>
      </c>
      <c r="E12" s="33">
        <v>17.16</v>
      </c>
      <c r="F12" s="5">
        <f>E12-M12</f>
        <v>8.7371297826086955</v>
      </c>
      <c r="G12" s="31" t="s">
        <v>44</v>
      </c>
      <c r="H12" s="30"/>
      <c r="I12" s="35" t="s">
        <v>44</v>
      </c>
      <c r="K12" t="s">
        <v>52</v>
      </c>
      <c r="L12" s="23">
        <v>774.90405999999996</v>
      </c>
      <c r="M12" s="22">
        <f>L12/92</f>
        <v>8.4228702173913046</v>
      </c>
    </row>
    <row r="13" spans="1:13" ht="15.75" customHeight="1">
      <c r="A13" s="79"/>
      <c r="B13" s="52" t="s">
        <v>12</v>
      </c>
      <c r="C13" s="30" t="s">
        <v>23</v>
      </c>
      <c r="D13" s="34">
        <v>33.299999999999997</v>
      </c>
      <c r="E13" s="31" t="s">
        <v>44</v>
      </c>
      <c r="F13" s="31" t="s">
        <v>44</v>
      </c>
      <c r="G13" s="31" t="s">
        <v>44</v>
      </c>
      <c r="H13" s="30"/>
      <c r="I13" s="35" t="s">
        <v>44</v>
      </c>
      <c r="K13">
        <v>17.16</v>
      </c>
    </row>
    <row r="14" spans="1:13" ht="15.75" thickBot="1">
      <c r="A14" s="80"/>
      <c r="B14" s="54" t="s">
        <v>13</v>
      </c>
      <c r="C14" s="41" t="s">
        <v>24</v>
      </c>
      <c r="D14" s="36">
        <v>917.3</v>
      </c>
      <c r="E14" s="55" t="s">
        <v>44</v>
      </c>
      <c r="F14" s="55" t="s">
        <v>44</v>
      </c>
      <c r="G14" s="55" t="s">
        <v>44</v>
      </c>
      <c r="H14" s="55" t="s">
        <v>44</v>
      </c>
      <c r="I14" s="43">
        <v>343.16</v>
      </c>
    </row>
    <row r="15" spans="1:13" ht="15.75" thickBot="1">
      <c r="A15" s="3"/>
      <c r="B15" s="75" t="s">
        <v>8</v>
      </c>
      <c r="C15" s="76"/>
      <c r="D15" s="76"/>
      <c r="E15" s="76"/>
      <c r="F15" s="76"/>
      <c r="G15" s="76"/>
      <c r="H15" s="76"/>
      <c r="I15" s="77"/>
    </row>
    <row r="16" spans="1:13" ht="30" customHeight="1">
      <c r="A16" s="78">
        <v>1</v>
      </c>
      <c r="B16" s="53" t="s">
        <v>16</v>
      </c>
      <c r="C16" s="30" t="s">
        <v>11</v>
      </c>
      <c r="D16" s="30">
        <v>18</v>
      </c>
      <c r="E16" s="38">
        <v>9.7100000000000009</v>
      </c>
      <c r="F16" s="5">
        <f>E16-M16</f>
        <v>7.7532929347826096</v>
      </c>
      <c r="G16" s="31" t="s">
        <v>44</v>
      </c>
      <c r="H16" s="30"/>
      <c r="I16" s="35" t="s">
        <v>44</v>
      </c>
      <c r="L16">
        <v>180.01705000000001</v>
      </c>
      <c r="M16" s="22">
        <f>L16/92</f>
        <v>1.9567070652173915</v>
      </c>
    </row>
    <row r="17" spans="1:13" ht="17.25" customHeight="1">
      <c r="A17" s="79"/>
      <c r="B17" s="53" t="s">
        <v>12</v>
      </c>
      <c r="C17" s="30" t="s">
        <v>23</v>
      </c>
      <c r="D17" s="30">
        <v>5.75</v>
      </c>
      <c r="E17" s="31" t="s">
        <v>44</v>
      </c>
      <c r="F17" s="31" t="s">
        <v>44</v>
      </c>
      <c r="G17" s="31" t="s">
        <v>44</v>
      </c>
      <c r="H17" s="30"/>
      <c r="I17" s="35" t="s">
        <v>44</v>
      </c>
    </row>
    <row r="18" spans="1:13">
      <c r="A18" s="79"/>
      <c r="B18" s="53" t="s">
        <v>13</v>
      </c>
      <c r="C18" s="30" t="s">
        <v>24</v>
      </c>
      <c r="D18" s="30">
        <v>107.80500000000001</v>
      </c>
      <c r="E18" s="31" t="s">
        <v>44</v>
      </c>
      <c r="F18" s="31" t="s">
        <v>44</v>
      </c>
      <c r="G18" s="31" t="s">
        <v>44</v>
      </c>
      <c r="H18" s="31" t="s">
        <v>44</v>
      </c>
      <c r="I18" s="32">
        <v>18.78</v>
      </c>
    </row>
    <row r="19" spans="1:13" ht="29.25" customHeight="1">
      <c r="A19" s="79">
        <v>2</v>
      </c>
      <c r="B19" s="52" t="s">
        <v>17</v>
      </c>
      <c r="C19" s="30" t="s">
        <v>11</v>
      </c>
      <c r="D19" s="33">
        <v>33</v>
      </c>
      <c r="E19" s="34">
        <v>14.9</v>
      </c>
      <c r="F19" s="5">
        <f>E19+M19</f>
        <v>17.715574347826088</v>
      </c>
      <c r="G19" s="31" t="s">
        <v>44</v>
      </c>
      <c r="H19" s="30"/>
      <c r="I19" s="35" t="s">
        <v>44</v>
      </c>
      <c r="L19">
        <v>259.03284000000002</v>
      </c>
      <c r="M19" s="22">
        <f>L19/92</f>
        <v>2.8155743478260873</v>
      </c>
    </row>
    <row r="20" spans="1:13" ht="17.25" customHeight="1">
      <c r="A20" s="79"/>
      <c r="B20" s="53" t="s">
        <v>12</v>
      </c>
      <c r="C20" s="30" t="s">
        <v>23</v>
      </c>
      <c r="D20" s="33">
        <v>8.5</v>
      </c>
      <c r="E20" s="31" t="s">
        <v>44</v>
      </c>
      <c r="F20" s="31" t="s">
        <v>44</v>
      </c>
      <c r="G20" s="31" t="s">
        <v>44</v>
      </c>
      <c r="H20" s="30"/>
      <c r="I20" s="35" t="s">
        <v>44</v>
      </c>
    </row>
    <row r="21" spans="1:13">
      <c r="A21" s="79"/>
      <c r="B21" s="53" t="s">
        <v>13</v>
      </c>
      <c r="C21" s="30" t="s">
        <v>24</v>
      </c>
      <c r="D21" s="33">
        <v>209.751</v>
      </c>
      <c r="E21" s="31" t="s">
        <v>44</v>
      </c>
      <c r="F21" s="31" t="s">
        <v>44</v>
      </c>
      <c r="G21" s="31" t="s">
        <v>44</v>
      </c>
      <c r="H21" s="31" t="s">
        <v>44</v>
      </c>
      <c r="I21" s="39">
        <v>32.299999999999997</v>
      </c>
    </row>
    <row r="22" spans="1:13" ht="32.25" customHeight="1">
      <c r="A22" s="79">
        <v>3</v>
      </c>
      <c r="B22" s="52" t="s">
        <v>18</v>
      </c>
      <c r="C22" s="30" t="s">
        <v>11</v>
      </c>
      <c r="D22" s="33">
        <v>37</v>
      </c>
      <c r="E22" s="33">
        <v>14.53</v>
      </c>
      <c r="F22" s="34">
        <f>E22+M22</f>
        <v>16.968605217391303</v>
      </c>
      <c r="G22" s="31" t="s">
        <v>44</v>
      </c>
      <c r="H22" s="30"/>
      <c r="I22" s="35" t="s">
        <v>44</v>
      </c>
      <c r="L22">
        <v>224.35167999999999</v>
      </c>
      <c r="M22" s="22">
        <f>L22/92</f>
        <v>2.4386052173913044</v>
      </c>
    </row>
    <row r="23" spans="1:13" ht="16.5" customHeight="1">
      <c r="A23" s="79"/>
      <c r="B23" s="53" t="s">
        <v>12</v>
      </c>
      <c r="C23" s="30" t="s">
        <v>23</v>
      </c>
      <c r="D23" s="34">
        <v>11.2</v>
      </c>
      <c r="E23" s="31" t="s">
        <v>44</v>
      </c>
      <c r="F23" s="31" t="s">
        <v>44</v>
      </c>
      <c r="G23" s="31" t="s">
        <v>44</v>
      </c>
      <c r="H23" s="30"/>
      <c r="I23" s="35" t="s">
        <v>44</v>
      </c>
    </row>
    <row r="24" spans="1:13">
      <c r="A24" s="79"/>
      <c r="B24" s="53" t="s">
        <v>13</v>
      </c>
      <c r="C24" s="30" t="s">
        <v>24</v>
      </c>
      <c r="D24" s="33">
        <v>225.84200000000001</v>
      </c>
      <c r="E24" s="31" t="s">
        <v>44</v>
      </c>
      <c r="F24" s="31" t="s">
        <v>44</v>
      </c>
      <c r="G24" s="31" t="s">
        <v>44</v>
      </c>
      <c r="H24" s="31" t="s">
        <v>44</v>
      </c>
      <c r="I24" s="32">
        <v>32.68</v>
      </c>
    </row>
    <row r="25" spans="1:13" ht="30.75" customHeight="1">
      <c r="A25" s="79">
        <v>4</v>
      </c>
      <c r="B25" s="52" t="s">
        <v>19</v>
      </c>
      <c r="C25" s="30" t="s">
        <v>11</v>
      </c>
      <c r="D25" s="33">
        <v>12</v>
      </c>
      <c r="E25" s="33">
        <v>4.46</v>
      </c>
      <c r="F25" s="34">
        <f>E25+M25</f>
        <v>4.8851639130434785</v>
      </c>
      <c r="G25" s="31" t="s">
        <v>44</v>
      </c>
      <c r="H25" s="30"/>
      <c r="I25" s="35" t="s">
        <v>44</v>
      </c>
      <c r="L25">
        <v>39.115079999999999</v>
      </c>
      <c r="M25" s="22">
        <f>L25/92</f>
        <v>0.42516391304347823</v>
      </c>
    </row>
    <row r="26" spans="1:13" ht="18.75" customHeight="1">
      <c r="A26" s="79"/>
      <c r="B26" s="53" t="s">
        <v>12</v>
      </c>
      <c r="C26" s="30" t="s">
        <v>23</v>
      </c>
      <c r="D26" s="40">
        <v>2</v>
      </c>
      <c r="E26" s="31" t="s">
        <v>44</v>
      </c>
      <c r="F26" s="31" t="s">
        <v>44</v>
      </c>
      <c r="G26" s="31" t="s">
        <v>44</v>
      </c>
      <c r="H26" s="30"/>
      <c r="I26" s="35" t="s">
        <v>44</v>
      </c>
    </row>
    <row r="27" spans="1:13" ht="15" customHeight="1">
      <c r="A27" s="79"/>
      <c r="B27" s="53" t="s">
        <v>13</v>
      </c>
      <c r="C27" s="30" t="s">
        <v>24</v>
      </c>
      <c r="D27" s="33">
        <v>101.85599999999999</v>
      </c>
      <c r="E27" s="31" t="s">
        <v>44</v>
      </c>
      <c r="F27" s="31" t="s">
        <v>44</v>
      </c>
      <c r="G27" s="31" t="s">
        <v>44</v>
      </c>
      <c r="H27" s="31" t="s">
        <v>44</v>
      </c>
      <c r="I27" s="32">
        <v>17.57</v>
      </c>
    </row>
    <row r="28" spans="1:13" ht="30" customHeight="1">
      <c r="A28" s="79">
        <v>5</v>
      </c>
      <c r="B28" s="52" t="s">
        <v>20</v>
      </c>
      <c r="C28" s="30" t="s">
        <v>11</v>
      </c>
      <c r="D28" s="33">
        <v>4</v>
      </c>
      <c r="E28" s="33">
        <v>2.76</v>
      </c>
      <c r="F28" s="34">
        <f>E28+M28</f>
        <v>3.3666829347826086</v>
      </c>
      <c r="G28" s="31" t="s">
        <v>44</v>
      </c>
      <c r="H28" s="30"/>
      <c r="I28" s="35" t="s">
        <v>44</v>
      </c>
      <c r="L28">
        <v>55.814830000000001</v>
      </c>
      <c r="M28" s="22">
        <f>L28/92</f>
        <v>0.60668293478260871</v>
      </c>
    </row>
    <row r="29" spans="1:13" ht="18.75" customHeight="1">
      <c r="A29" s="79"/>
      <c r="B29" s="53" t="s">
        <v>12</v>
      </c>
      <c r="C29" s="30" t="s">
        <v>23</v>
      </c>
      <c r="D29" s="34">
        <v>4.7</v>
      </c>
      <c r="E29" s="31" t="s">
        <v>44</v>
      </c>
      <c r="F29" s="31" t="s">
        <v>44</v>
      </c>
      <c r="G29" s="31" t="s">
        <v>44</v>
      </c>
      <c r="H29" s="30"/>
      <c r="I29" s="35" t="s">
        <v>44</v>
      </c>
    </row>
    <row r="30" spans="1:13">
      <c r="A30" s="79"/>
      <c r="B30" s="53" t="s">
        <v>13</v>
      </c>
      <c r="C30" s="30" t="s">
        <v>24</v>
      </c>
      <c r="D30" s="34">
        <v>121.6</v>
      </c>
      <c r="E30" s="31" t="s">
        <v>44</v>
      </c>
      <c r="F30" s="31" t="s">
        <v>44</v>
      </c>
      <c r="G30" s="31" t="s">
        <v>44</v>
      </c>
      <c r="H30" s="31" t="s">
        <v>44</v>
      </c>
      <c r="I30" s="32">
        <v>38.049999999999997</v>
      </c>
    </row>
    <row r="31" spans="1:13" ht="31.5" customHeight="1">
      <c r="A31" s="79">
        <v>6</v>
      </c>
      <c r="B31" s="52" t="s">
        <v>21</v>
      </c>
      <c r="C31" s="30" t="s">
        <v>11</v>
      </c>
      <c r="D31" s="33">
        <v>7</v>
      </c>
      <c r="E31" s="33">
        <v>2.0299999999999998</v>
      </c>
      <c r="F31" s="34">
        <f>E31+M31</f>
        <v>2.8299186956521738</v>
      </c>
      <c r="G31" s="31" t="s">
        <v>44</v>
      </c>
      <c r="H31" s="30"/>
      <c r="I31" s="35" t="s">
        <v>44</v>
      </c>
      <c r="L31">
        <v>73.592519999999993</v>
      </c>
      <c r="M31" s="22">
        <f>L31/92</f>
        <v>0.79991869565217388</v>
      </c>
    </row>
    <row r="32" spans="1:13" ht="17.25" customHeight="1">
      <c r="A32" s="79"/>
      <c r="B32" s="53" t="s">
        <v>12</v>
      </c>
      <c r="C32" s="30" t="s">
        <v>23</v>
      </c>
      <c r="D32" s="37">
        <v>6.5</v>
      </c>
      <c r="E32" s="31" t="s">
        <v>44</v>
      </c>
      <c r="F32" s="31" t="s">
        <v>44</v>
      </c>
      <c r="G32" s="31" t="s">
        <v>44</v>
      </c>
      <c r="H32" s="30"/>
      <c r="I32" s="35" t="s">
        <v>44</v>
      </c>
    </row>
    <row r="33" spans="1:13">
      <c r="A33" s="79"/>
      <c r="B33" s="53" t="s">
        <v>13</v>
      </c>
      <c r="C33" s="30" t="s">
        <v>24</v>
      </c>
      <c r="D33" s="37">
        <v>209.184</v>
      </c>
      <c r="E33" s="31" t="s">
        <v>44</v>
      </c>
      <c r="F33" s="31" t="s">
        <v>44</v>
      </c>
      <c r="G33" s="31" t="s">
        <v>44</v>
      </c>
      <c r="H33" s="31" t="s">
        <v>44</v>
      </c>
      <c r="I33" s="32">
        <v>32.68</v>
      </c>
    </row>
    <row r="34" spans="1:13" ht="30.75" customHeight="1">
      <c r="A34" s="79">
        <v>7</v>
      </c>
      <c r="B34" s="52" t="s">
        <v>22</v>
      </c>
      <c r="C34" s="30" t="s">
        <v>11</v>
      </c>
      <c r="D34" s="33">
        <v>7</v>
      </c>
      <c r="E34" s="34">
        <v>1.86</v>
      </c>
      <c r="F34" s="34">
        <f>E34-M34</f>
        <v>1.4565318478260871</v>
      </c>
      <c r="G34" s="31" t="s">
        <v>44</v>
      </c>
      <c r="H34" s="30"/>
      <c r="I34" s="35" t="s">
        <v>44</v>
      </c>
      <c r="L34">
        <v>37.119070000000001</v>
      </c>
      <c r="M34" s="22">
        <f>L34/92</f>
        <v>0.40346815217391307</v>
      </c>
    </row>
    <row r="35" spans="1:13" ht="14.25" customHeight="1">
      <c r="A35" s="79"/>
      <c r="B35" s="53" t="s">
        <v>12</v>
      </c>
      <c r="C35" s="30" t="s">
        <v>23</v>
      </c>
      <c r="D35" s="40">
        <v>1</v>
      </c>
      <c r="E35" s="31" t="s">
        <v>44</v>
      </c>
      <c r="F35" s="31" t="s">
        <v>44</v>
      </c>
      <c r="G35" s="31" t="s">
        <v>44</v>
      </c>
      <c r="H35" s="30"/>
      <c r="I35" s="35" t="s">
        <v>44</v>
      </c>
    </row>
    <row r="36" spans="1:13" ht="15.75" thickBot="1">
      <c r="A36" s="80"/>
      <c r="B36" s="54" t="s">
        <v>13</v>
      </c>
      <c r="C36" s="41" t="s">
        <v>24</v>
      </c>
      <c r="D36" s="42">
        <v>38.837000000000003</v>
      </c>
      <c r="E36" s="55" t="s">
        <v>44</v>
      </c>
      <c r="F36" s="55" t="s">
        <v>44</v>
      </c>
      <c r="G36" s="55" t="s">
        <v>44</v>
      </c>
      <c r="H36" s="55" t="s">
        <v>44</v>
      </c>
      <c r="I36" s="43">
        <v>10.83</v>
      </c>
    </row>
    <row r="37" spans="1:13" ht="15.75" thickBot="1">
      <c r="A37" s="8"/>
      <c r="B37" s="29" t="s">
        <v>30</v>
      </c>
      <c r="C37" s="44"/>
      <c r="D37" s="44"/>
      <c r="E37" s="44"/>
      <c r="F37" s="44"/>
      <c r="G37" s="44"/>
      <c r="H37" s="44"/>
      <c r="I37" s="45"/>
    </row>
    <row r="38" spans="1:13" ht="30">
      <c r="A38" s="78">
        <v>1</v>
      </c>
      <c r="B38" s="53" t="s">
        <v>28</v>
      </c>
      <c r="C38" s="30" t="s">
        <v>11</v>
      </c>
      <c r="D38" s="30">
        <v>3</v>
      </c>
      <c r="E38" s="30">
        <v>9.26</v>
      </c>
      <c r="F38" s="38">
        <f>E38-M38</f>
        <v>8.9160869565217382</v>
      </c>
      <c r="G38" s="31" t="s">
        <v>44</v>
      </c>
      <c r="H38" s="30"/>
      <c r="I38" s="35" t="s">
        <v>44</v>
      </c>
      <c r="L38" s="68">
        <v>31.64</v>
      </c>
      <c r="M38" s="22">
        <f>L38/92</f>
        <v>0.34391304347826085</v>
      </c>
    </row>
    <row r="39" spans="1:13">
      <c r="A39" s="79"/>
      <c r="B39" s="53" t="s">
        <v>26</v>
      </c>
      <c r="C39" s="30" t="s">
        <v>24</v>
      </c>
      <c r="D39" s="30">
        <v>7.0570000000000004</v>
      </c>
      <c r="E39" s="31" t="s">
        <v>44</v>
      </c>
      <c r="F39" s="31" t="s">
        <v>44</v>
      </c>
      <c r="G39" s="31" t="s">
        <v>44</v>
      </c>
      <c r="H39" s="31" t="s">
        <v>44</v>
      </c>
      <c r="I39" s="32">
        <v>3.78</v>
      </c>
      <c r="L39" s="68"/>
    </row>
    <row r="40" spans="1:13" ht="30">
      <c r="A40" s="79">
        <v>2</v>
      </c>
      <c r="B40" s="52" t="s">
        <v>27</v>
      </c>
      <c r="C40" s="30" t="s">
        <v>11</v>
      </c>
      <c r="D40" s="33">
        <v>5</v>
      </c>
      <c r="E40" s="34">
        <v>8.2799999999999994</v>
      </c>
      <c r="F40" s="38">
        <f>E40-M40</f>
        <v>8.2445760869565206</v>
      </c>
      <c r="G40" s="31" t="s">
        <v>44</v>
      </c>
      <c r="H40" s="30"/>
      <c r="I40" s="35" t="s">
        <v>44</v>
      </c>
      <c r="L40" s="68">
        <v>3.2589999999999999</v>
      </c>
      <c r="M40" s="22">
        <f>L40/92</f>
        <v>3.5423913043478257E-2</v>
      </c>
    </row>
    <row r="41" spans="1:13" ht="30">
      <c r="A41" s="79"/>
      <c r="B41" s="52" t="s">
        <v>45</v>
      </c>
      <c r="C41" s="30" t="s">
        <v>23</v>
      </c>
      <c r="D41" s="33">
        <v>1</v>
      </c>
      <c r="E41" s="31" t="s">
        <v>44</v>
      </c>
      <c r="F41" s="31" t="s">
        <v>44</v>
      </c>
      <c r="G41" s="31" t="s">
        <v>44</v>
      </c>
      <c r="H41" s="30"/>
      <c r="I41" s="35" t="s">
        <v>44</v>
      </c>
    </row>
    <row r="42" spans="1:13" ht="15.75" thickBot="1">
      <c r="A42" s="82"/>
      <c r="B42" s="63" t="s">
        <v>26</v>
      </c>
      <c r="C42" s="64" t="s">
        <v>24</v>
      </c>
      <c r="D42" s="47">
        <v>12.095000000000001</v>
      </c>
      <c r="E42" s="49" t="s">
        <v>44</v>
      </c>
      <c r="F42" s="49" t="s">
        <v>44</v>
      </c>
      <c r="G42" s="49" t="s">
        <v>44</v>
      </c>
      <c r="H42" s="49" t="s">
        <v>44</v>
      </c>
      <c r="I42" s="65">
        <v>9.19</v>
      </c>
    </row>
    <row r="43" spans="1:13">
      <c r="A43" s="25"/>
      <c r="B43" s="17"/>
      <c r="C43" s="18"/>
      <c r="D43" s="18"/>
      <c r="E43" s="18"/>
      <c r="F43" s="19"/>
      <c r="G43" s="18"/>
      <c r="H43" s="18"/>
      <c r="I43" s="18"/>
    </row>
    <row r="44" spans="1:13">
      <c r="A44" s="25"/>
      <c r="B44" s="17"/>
      <c r="C44" s="18"/>
      <c r="D44" s="18"/>
      <c r="E44" s="18"/>
      <c r="F44" s="18"/>
      <c r="G44" s="6"/>
      <c r="H44" s="6"/>
      <c r="I44" s="6"/>
    </row>
    <row r="45" spans="1:13">
      <c r="A45" s="81" t="s">
        <v>47</v>
      </c>
      <c r="B45" s="81"/>
      <c r="C45" s="81"/>
      <c r="D45" s="81"/>
      <c r="E45" s="81"/>
      <c r="F45" s="81"/>
      <c r="G45" s="81"/>
      <c r="H45" s="81"/>
      <c r="I45" s="81"/>
    </row>
    <row r="46" spans="1:13">
      <c r="A46" s="25"/>
      <c r="B46" s="20"/>
      <c r="C46" s="18"/>
      <c r="D46" s="18"/>
      <c r="E46" s="19"/>
      <c r="F46" s="18"/>
      <c r="G46" s="6"/>
      <c r="H46" s="6"/>
      <c r="I46" s="6"/>
    </row>
    <row r="47" spans="1:13">
      <c r="A47" s="25"/>
      <c r="B47" s="20"/>
      <c r="C47" s="18"/>
      <c r="D47" s="18"/>
      <c r="E47" s="19"/>
      <c r="F47" s="18"/>
      <c r="G47" s="6"/>
      <c r="H47" s="6"/>
      <c r="I47" s="6"/>
    </row>
    <row r="48" spans="1:13">
      <c r="A48" s="25"/>
      <c r="B48" s="20"/>
      <c r="C48" s="18"/>
      <c r="D48" s="18"/>
      <c r="E48" s="19"/>
      <c r="F48" s="18"/>
      <c r="G48" s="6"/>
      <c r="H48" s="6"/>
      <c r="I48" s="6"/>
    </row>
    <row r="49" spans="1:13">
      <c r="A49" s="25"/>
      <c r="B49" s="20"/>
      <c r="C49" s="51"/>
      <c r="D49" s="51"/>
      <c r="E49" s="19"/>
      <c r="F49" s="51"/>
      <c r="G49" s="6"/>
      <c r="H49" s="6"/>
      <c r="I49" s="6"/>
    </row>
    <row r="50" spans="1:13">
      <c r="A50" s="25"/>
      <c r="B50" s="20"/>
      <c r="C50" s="18"/>
      <c r="D50" s="18"/>
      <c r="E50" s="19"/>
      <c r="F50" s="18"/>
      <c r="G50" s="6"/>
      <c r="H50" s="6"/>
      <c r="I50" s="6"/>
    </row>
    <row r="51" spans="1:13">
      <c r="A51" s="25"/>
      <c r="B51" s="17"/>
      <c r="C51" s="18"/>
      <c r="D51" s="18"/>
      <c r="E51" s="18"/>
      <c r="F51" s="18"/>
      <c r="G51" s="6"/>
      <c r="H51" s="6"/>
      <c r="I51" s="6"/>
    </row>
    <row r="52" spans="1:13">
      <c r="A52" s="25"/>
      <c r="B52" s="17"/>
      <c r="C52" s="18"/>
      <c r="D52" s="18"/>
      <c r="E52" s="18"/>
      <c r="F52" s="18"/>
      <c r="G52" s="6"/>
      <c r="H52" s="6"/>
      <c r="I52" s="6"/>
    </row>
    <row r="53" spans="1:13" ht="32.25" customHeight="1">
      <c r="A53" s="69" t="s">
        <v>57</v>
      </c>
      <c r="B53" s="69"/>
      <c r="C53" s="69"/>
      <c r="D53" s="69"/>
      <c r="E53" s="69"/>
      <c r="F53" s="69"/>
      <c r="G53" s="69"/>
      <c r="H53" s="69"/>
      <c r="I53" s="69"/>
    </row>
    <row r="54" spans="1:13" ht="15.75" thickBot="1"/>
    <row r="55" spans="1:13" ht="57.75" thickBot="1">
      <c r="A55" s="1" t="s">
        <v>0</v>
      </c>
      <c r="B55" s="2" t="s">
        <v>9</v>
      </c>
      <c r="C55" s="2" t="s">
        <v>1</v>
      </c>
      <c r="D55" s="2" t="s">
        <v>2</v>
      </c>
      <c r="E55" s="2" t="s">
        <v>5</v>
      </c>
      <c r="F55" s="2" t="s">
        <v>6</v>
      </c>
      <c r="G55" s="2" t="s">
        <v>7</v>
      </c>
      <c r="H55" s="2" t="s">
        <v>25</v>
      </c>
      <c r="I55" s="2" t="s">
        <v>3</v>
      </c>
    </row>
    <row r="56" spans="1:13" ht="15.75" thickBot="1">
      <c r="A56" s="8"/>
      <c r="B56" s="29" t="s">
        <v>30</v>
      </c>
      <c r="C56" s="44"/>
      <c r="D56" s="44"/>
      <c r="E56" s="44"/>
      <c r="F56" s="44"/>
      <c r="G56" s="44"/>
      <c r="H56" s="44"/>
      <c r="I56" s="45"/>
    </row>
    <row r="57" spans="1:13" ht="29.25" customHeight="1">
      <c r="A57" s="70">
        <v>1</v>
      </c>
      <c r="B57" s="28" t="s">
        <v>48</v>
      </c>
      <c r="C57" s="33" t="s">
        <v>11</v>
      </c>
      <c r="D57" s="33">
        <v>3</v>
      </c>
      <c r="E57" s="33">
        <v>4.32</v>
      </c>
      <c r="F57" s="34">
        <f>E57-M57</f>
        <v>4.2014021739130438</v>
      </c>
      <c r="G57" s="31" t="s">
        <v>44</v>
      </c>
      <c r="H57" s="33"/>
      <c r="I57" s="35" t="s">
        <v>44</v>
      </c>
      <c r="L57">
        <v>10.911</v>
      </c>
      <c r="M57" s="21">
        <f>L57/92</f>
        <v>0.11859782608695651</v>
      </c>
    </row>
    <row r="58" spans="1:13">
      <c r="A58" s="70"/>
      <c r="B58" s="28" t="s">
        <v>46</v>
      </c>
      <c r="C58" s="33" t="s">
        <v>23</v>
      </c>
      <c r="D58" s="66">
        <v>1</v>
      </c>
      <c r="E58" s="31" t="s">
        <v>44</v>
      </c>
      <c r="F58" s="31" t="s">
        <v>44</v>
      </c>
      <c r="G58" s="31" t="s">
        <v>44</v>
      </c>
      <c r="H58" s="33"/>
      <c r="I58" s="35" t="s">
        <v>44</v>
      </c>
    </row>
    <row r="59" spans="1:13" ht="15.75" thickBot="1">
      <c r="A59" s="70"/>
      <c r="B59" s="46" t="s">
        <v>26</v>
      </c>
      <c r="C59" s="47" t="s">
        <v>24</v>
      </c>
      <c r="D59" s="48">
        <v>7.2039999999999997</v>
      </c>
      <c r="E59" s="49" t="s">
        <v>44</v>
      </c>
      <c r="F59" s="49" t="s">
        <v>44</v>
      </c>
      <c r="G59" s="49" t="s">
        <v>44</v>
      </c>
      <c r="H59" s="49" t="s">
        <v>44</v>
      </c>
      <c r="I59" s="50">
        <v>3.78</v>
      </c>
    </row>
    <row r="60" spans="1:13">
      <c r="A60" s="24"/>
      <c r="B60" s="17"/>
      <c r="C60" s="18"/>
      <c r="D60" s="18"/>
      <c r="E60" s="18"/>
      <c r="F60" s="19"/>
      <c r="G60" s="18"/>
      <c r="H60" s="18"/>
      <c r="I60" s="18"/>
    </row>
    <row r="61" spans="1:13">
      <c r="A61" s="25"/>
      <c r="B61" s="17"/>
      <c r="C61" s="18"/>
      <c r="D61" s="18"/>
      <c r="E61" s="18"/>
      <c r="F61" s="18"/>
      <c r="G61" s="6"/>
      <c r="H61" s="6"/>
      <c r="I61" s="6"/>
    </row>
    <row r="62" spans="1:13">
      <c r="A62" s="71" t="s">
        <v>49</v>
      </c>
      <c r="B62" s="71"/>
      <c r="C62" s="71"/>
      <c r="D62" s="71"/>
      <c r="E62" s="71"/>
      <c r="F62" s="71"/>
      <c r="G62" s="71"/>
      <c r="H62" s="71"/>
      <c r="I62" s="71"/>
    </row>
    <row r="63" spans="1:13">
      <c r="A63" s="81"/>
      <c r="B63" s="81"/>
      <c r="C63" s="81"/>
      <c r="D63" s="81"/>
      <c r="E63" s="81"/>
      <c r="F63" s="81"/>
      <c r="G63" s="81"/>
      <c r="H63" s="81"/>
      <c r="I63" s="81"/>
    </row>
    <row r="64" spans="1:13">
      <c r="A64" s="25"/>
      <c r="B64" s="17"/>
      <c r="C64" s="18"/>
      <c r="D64" s="18"/>
      <c r="E64" s="18"/>
      <c r="F64" s="18"/>
      <c r="G64" s="6"/>
      <c r="H64" s="6"/>
      <c r="I64" s="6"/>
    </row>
  </sheetData>
  <mergeCells count="20">
    <mergeCell ref="A38:A39"/>
    <mergeCell ref="A63:I63"/>
    <mergeCell ref="A40:A42"/>
    <mergeCell ref="A45:I45"/>
    <mergeCell ref="A1:I1"/>
    <mergeCell ref="A57:A59"/>
    <mergeCell ref="A62:I62"/>
    <mergeCell ref="A53:I53"/>
    <mergeCell ref="B5:I5"/>
    <mergeCell ref="B15:I15"/>
    <mergeCell ref="A6:A8"/>
    <mergeCell ref="A9:A11"/>
    <mergeCell ref="A12:A14"/>
    <mergeCell ref="A34:A36"/>
    <mergeCell ref="A16:A18"/>
    <mergeCell ref="A19:A21"/>
    <mergeCell ref="A22:A24"/>
    <mergeCell ref="A25:A27"/>
    <mergeCell ref="A28:A30"/>
    <mergeCell ref="A31:A33"/>
  </mergeCells>
  <pageMargins left="0.70866141732283472" right="0.70866141732283472" top="0.47" bottom="0.4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opLeftCell="A16" workbookViewId="0">
      <selection activeCell="C22" sqref="C22"/>
    </sheetView>
  </sheetViews>
  <sheetFormatPr defaultRowHeight="15"/>
  <cols>
    <col min="1" max="1" width="5.140625" customWidth="1"/>
    <col min="3" max="3" width="8.85546875" customWidth="1"/>
    <col min="4" max="4" width="4.7109375" customWidth="1"/>
    <col min="6" max="6" width="8.140625" customWidth="1"/>
    <col min="7" max="7" width="5" customWidth="1"/>
    <col min="9" max="9" width="7.140625" customWidth="1"/>
    <col min="10" max="10" width="4.5703125" customWidth="1"/>
    <col min="13" max="13" width="5.28515625" customWidth="1"/>
    <col min="16" max="16" width="5.140625" customWidth="1"/>
  </cols>
  <sheetData>
    <row r="1" spans="1:21">
      <c r="B1" s="15">
        <v>18</v>
      </c>
      <c r="C1" s="15"/>
      <c r="D1" s="15"/>
      <c r="E1" s="15">
        <v>33</v>
      </c>
      <c r="F1" s="15"/>
      <c r="G1" s="15"/>
      <c r="H1" s="15">
        <v>37</v>
      </c>
      <c r="I1" s="15"/>
      <c r="J1" s="15"/>
      <c r="K1" s="15">
        <v>12</v>
      </c>
      <c r="L1" s="15"/>
      <c r="M1" s="15"/>
      <c r="N1" s="15">
        <v>4</v>
      </c>
      <c r="O1" s="15"/>
      <c r="P1" s="15"/>
      <c r="Q1" s="15">
        <v>7</v>
      </c>
      <c r="T1" s="15">
        <v>7</v>
      </c>
    </row>
    <row r="2" spans="1:21">
      <c r="B2" s="12" t="s">
        <v>34</v>
      </c>
      <c r="E2" s="12" t="s">
        <v>35</v>
      </c>
      <c r="H2" s="13" t="s">
        <v>33</v>
      </c>
      <c r="K2" s="12" t="s">
        <v>36</v>
      </c>
      <c r="N2" s="12" t="s">
        <v>37</v>
      </c>
      <c r="Q2" s="12" t="s">
        <v>38</v>
      </c>
      <c r="T2" s="12" t="s">
        <v>43</v>
      </c>
    </row>
    <row r="3" spans="1:21">
      <c r="A3">
        <v>1</v>
      </c>
      <c r="B3" s="6">
        <v>25</v>
      </c>
      <c r="C3" s="10">
        <f>A3*B3*24</f>
        <v>600</v>
      </c>
      <c r="D3">
        <v>1</v>
      </c>
      <c r="E3" s="11">
        <v>25</v>
      </c>
      <c r="F3" s="10">
        <f>D3*E3*24</f>
        <v>600</v>
      </c>
      <c r="G3">
        <v>1</v>
      </c>
      <c r="H3" s="11">
        <v>16</v>
      </c>
      <c r="I3" s="10">
        <f>G3*H3*24</f>
        <v>384</v>
      </c>
      <c r="J3">
        <v>1</v>
      </c>
      <c r="K3" s="11">
        <v>10</v>
      </c>
      <c r="L3" s="10">
        <f>J3*K3*24</f>
        <v>240</v>
      </c>
      <c r="M3">
        <v>1</v>
      </c>
      <c r="N3" s="11">
        <v>25</v>
      </c>
      <c r="O3" s="10">
        <f>M3*N3*24</f>
        <v>600</v>
      </c>
      <c r="P3">
        <v>1</v>
      </c>
      <c r="Q3" s="11">
        <v>16</v>
      </c>
      <c r="R3" s="10">
        <f>P3*Q3*24</f>
        <v>384</v>
      </c>
      <c r="S3">
        <v>1</v>
      </c>
      <c r="T3" s="11">
        <v>10</v>
      </c>
      <c r="U3" s="10">
        <f>S3*T3*24</f>
        <v>240</v>
      </c>
    </row>
    <row r="4" spans="1:21">
      <c r="A4">
        <v>1</v>
      </c>
      <c r="B4" s="6">
        <v>25</v>
      </c>
      <c r="C4" s="10">
        <f t="shared" ref="C4:C20" si="0">A4*B4*24</f>
        <v>600</v>
      </c>
      <c r="D4">
        <v>1</v>
      </c>
      <c r="E4" s="11">
        <v>25</v>
      </c>
      <c r="F4" s="10">
        <f t="shared" ref="F4:F35" si="1">D4*E4*24</f>
        <v>600</v>
      </c>
      <c r="G4">
        <v>1</v>
      </c>
      <c r="H4" s="11">
        <v>30</v>
      </c>
      <c r="I4" s="10">
        <f t="shared" ref="I4:I39" si="2">G4*H4*24</f>
        <v>720</v>
      </c>
      <c r="J4">
        <v>1</v>
      </c>
      <c r="K4" s="11">
        <v>25</v>
      </c>
      <c r="L4" s="10">
        <f t="shared" ref="L4:L14" si="3">J4*K4*24</f>
        <v>600</v>
      </c>
      <c r="M4">
        <v>1</v>
      </c>
      <c r="N4" s="11">
        <v>25</v>
      </c>
      <c r="O4" s="10">
        <f t="shared" ref="O4:O6" si="4">M4*N4*24</f>
        <v>600</v>
      </c>
      <c r="P4">
        <v>1</v>
      </c>
      <c r="Q4" s="11">
        <v>15</v>
      </c>
      <c r="R4" s="10">
        <f t="shared" ref="R4:R9" si="5">P4*Q4*24</f>
        <v>360</v>
      </c>
      <c r="S4">
        <v>1</v>
      </c>
      <c r="T4" s="11">
        <v>16</v>
      </c>
      <c r="U4" s="10">
        <f t="shared" ref="U4:U9" si="6">S4*T4*24</f>
        <v>384</v>
      </c>
    </row>
    <row r="5" spans="1:21">
      <c r="A5">
        <v>1</v>
      </c>
      <c r="B5" s="6">
        <v>25</v>
      </c>
      <c r="C5" s="10">
        <f t="shared" si="0"/>
        <v>600</v>
      </c>
      <c r="D5">
        <v>1</v>
      </c>
      <c r="E5" s="11">
        <v>16</v>
      </c>
      <c r="F5" s="10">
        <f t="shared" si="1"/>
        <v>384</v>
      </c>
      <c r="G5">
        <v>1</v>
      </c>
      <c r="H5" s="11">
        <v>25</v>
      </c>
      <c r="I5" s="10">
        <f t="shared" si="2"/>
        <v>600</v>
      </c>
      <c r="J5">
        <v>1</v>
      </c>
      <c r="K5" s="11">
        <v>10</v>
      </c>
      <c r="L5" s="10">
        <f t="shared" si="3"/>
        <v>240</v>
      </c>
      <c r="M5">
        <v>1</v>
      </c>
      <c r="N5" s="11">
        <v>25</v>
      </c>
      <c r="O5" s="10">
        <f t="shared" si="4"/>
        <v>600</v>
      </c>
      <c r="P5">
        <v>1</v>
      </c>
      <c r="Q5" s="11">
        <v>10</v>
      </c>
      <c r="R5" s="10">
        <f t="shared" si="5"/>
        <v>240</v>
      </c>
      <c r="S5">
        <v>1</v>
      </c>
      <c r="T5" s="11">
        <v>6.5</v>
      </c>
      <c r="U5" s="10">
        <f t="shared" si="6"/>
        <v>156</v>
      </c>
    </row>
    <row r="6" spans="1:21">
      <c r="A6">
        <v>1</v>
      </c>
      <c r="B6" s="6">
        <v>10</v>
      </c>
      <c r="C6" s="10">
        <f t="shared" si="0"/>
        <v>240</v>
      </c>
      <c r="D6">
        <v>1</v>
      </c>
      <c r="E6" s="11">
        <v>16</v>
      </c>
      <c r="F6" s="10">
        <f t="shared" si="1"/>
        <v>384</v>
      </c>
      <c r="G6">
        <v>1</v>
      </c>
      <c r="H6" s="11">
        <v>25</v>
      </c>
      <c r="I6" s="10">
        <f t="shared" si="2"/>
        <v>600</v>
      </c>
      <c r="J6">
        <v>1</v>
      </c>
      <c r="K6" s="11">
        <v>10</v>
      </c>
      <c r="L6" s="10">
        <f t="shared" si="3"/>
        <v>240</v>
      </c>
      <c r="M6">
        <v>1</v>
      </c>
      <c r="N6" s="11">
        <v>40</v>
      </c>
      <c r="O6" s="10">
        <f t="shared" si="4"/>
        <v>960</v>
      </c>
      <c r="P6">
        <v>1</v>
      </c>
      <c r="Q6" s="11">
        <v>10</v>
      </c>
      <c r="R6" s="10">
        <f t="shared" si="5"/>
        <v>240</v>
      </c>
      <c r="S6">
        <v>1</v>
      </c>
      <c r="T6" s="11">
        <v>10</v>
      </c>
      <c r="U6" s="10">
        <f t="shared" si="6"/>
        <v>240</v>
      </c>
    </row>
    <row r="7" spans="1:21">
      <c r="A7">
        <v>1</v>
      </c>
      <c r="B7" s="6">
        <v>40</v>
      </c>
      <c r="C7" s="10">
        <f t="shared" si="0"/>
        <v>960</v>
      </c>
      <c r="D7">
        <v>1</v>
      </c>
      <c r="E7" s="11">
        <v>25</v>
      </c>
      <c r="F7" s="10">
        <f t="shared" si="1"/>
        <v>600</v>
      </c>
      <c r="G7">
        <v>1</v>
      </c>
      <c r="H7" s="11">
        <v>30</v>
      </c>
      <c r="I7" s="10">
        <f t="shared" si="2"/>
        <v>720</v>
      </c>
      <c r="J7">
        <v>1</v>
      </c>
      <c r="K7" s="11">
        <v>10</v>
      </c>
      <c r="L7" s="10">
        <f t="shared" si="3"/>
        <v>240</v>
      </c>
      <c r="N7" s="13" t="s">
        <v>42</v>
      </c>
      <c r="O7" s="16">
        <f>SUM(O3:O6)</f>
        <v>2760</v>
      </c>
      <c r="P7">
        <v>1</v>
      </c>
      <c r="Q7" s="11">
        <v>10</v>
      </c>
      <c r="R7" s="10">
        <f t="shared" si="5"/>
        <v>240</v>
      </c>
      <c r="S7">
        <v>1</v>
      </c>
      <c r="T7" s="11">
        <v>10</v>
      </c>
      <c r="U7" s="10">
        <f t="shared" si="6"/>
        <v>240</v>
      </c>
    </row>
    <row r="8" spans="1:21">
      <c r="A8">
        <v>1</v>
      </c>
      <c r="B8" s="6">
        <v>16</v>
      </c>
      <c r="C8" s="10">
        <f t="shared" si="0"/>
        <v>384</v>
      </c>
      <c r="D8">
        <v>1</v>
      </c>
      <c r="E8" s="11">
        <v>25</v>
      </c>
      <c r="F8" s="10">
        <f t="shared" si="1"/>
        <v>600</v>
      </c>
      <c r="G8">
        <v>1</v>
      </c>
      <c r="H8" s="11">
        <v>30</v>
      </c>
      <c r="I8" s="10">
        <f t="shared" si="2"/>
        <v>720</v>
      </c>
      <c r="J8">
        <v>1</v>
      </c>
      <c r="K8" s="11">
        <v>10</v>
      </c>
      <c r="L8" s="10">
        <f t="shared" si="3"/>
        <v>240</v>
      </c>
      <c r="P8">
        <v>1</v>
      </c>
      <c r="Q8" s="11">
        <v>6.5</v>
      </c>
      <c r="R8" s="10">
        <f t="shared" si="5"/>
        <v>156</v>
      </c>
      <c r="S8">
        <v>1</v>
      </c>
      <c r="T8" s="11">
        <v>16</v>
      </c>
      <c r="U8" s="10">
        <f t="shared" si="6"/>
        <v>384</v>
      </c>
    </row>
    <row r="9" spans="1:21">
      <c r="A9">
        <v>1</v>
      </c>
      <c r="B9" s="6">
        <v>25</v>
      </c>
      <c r="C9" s="10">
        <f t="shared" si="0"/>
        <v>600</v>
      </c>
      <c r="D9">
        <v>1</v>
      </c>
      <c r="E9" s="11">
        <v>25</v>
      </c>
      <c r="F9" s="10">
        <f t="shared" si="1"/>
        <v>600</v>
      </c>
      <c r="G9">
        <v>1</v>
      </c>
      <c r="H9" s="11">
        <v>16</v>
      </c>
      <c r="I9" s="10">
        <f t="shared" si="2"/>
        <v>384</v>
      </c>
      <c r="J9">
        <v>1</v>
      </c>
      <c r="K9" s="11">
        <v>25</v>
      </c>
      <c r="L9" s="10">
        <f t="shared" si="3"/>
        <v>600</v>
      </c>
      <c r="M9" s="9" t="s">
        <v>31</v>
      </c>
      <c r="N9" s="11">
        <v>28.75</v>
      </c>
      <c r="O9" s="10">
        <f>N9*24</f>
        <v>690</v>
      </c>
      <c r="P9">
        <v>1</v>
      </c>
      <c r="Q9" s="11">
        <v>10</v>
      </c>
      <c r="R9" s="10">
        <f t="shared" si="5"/>
        <v>240</v>
      </c>
      <c r="S9">
        <v>1</v>
      </c>
      <c r="T9" s="11">
        <v>16</v>
      </c>
      <c r="U9" s="10">
        <f t="shared" si="6"/>
        <v>384</v>
      </c>
    </row>
    <row r="10" spans="1:21">
      <c r="A10">
        <v>1</v>
      </c>
      <c r="B10" s="6">
        <v>25</v>
      </c>
      <c r="C10" s="10">
        <f t="shared" si="0"/>
        <v>600</v>
      </c>
      <c r="D10">
        <v>1</v>
      </c>
      <c r="E10" s="11">
        <v>16</v>
      </c>
      <c r="F10" s="10">
        <f t="shared" si="1"/>
        <v>384</v>
      </c>
      <c r="G10">
        <v>1</v>
      </c>
      <c r="H10" s="11">
        <v>10</v>
      </c>
      <c r="I10" s="10">
        <f t="shared" si="2"/>
        <v>240</v>
      </c>
      <c r="J10">
        <v>1</v>
      </c>
      <c r="K10" s="11">
        <v>10</v>
      </c>
      <c r="L10" s="10">
        <f t="shared" si="3"/>
        <v>240</v>
      </c>
      <c r="M10" s="9" t="s">
        <v>32</v>
      </c>
      <c r="N10" s="11">
        <v>115</v>
      </c>
      <c r="O10" s="16">
        <f>N10*24</f>
        <v>2760</v>
      </c>
      <c r="Q10" s="13" t="s">
        <v>42</v>
      </c>
      <c r="R10" s="16">
        <f>SUM(R3:R9)</f>
        <v>1860</v>
      </c>
      <c r="T10" s="13" t="s">
        <v>42</v>
      </c>
      <c r="U10" s="16">
        <f>SUM(U3:U9)</f>
        <v>2028</v>
      </c>
    </row>
    <row r="11" spans="1:21">
      <c r="A11">
        <v>1</v>
      </c>
      <c r="B11" s="6">
        <v>40</v>
      </c>
      <c r="C11" s="10">
        <f t="shared" si="0"/>
        <v>960</v>
      </c>
      <c r="D11">
        <v>1</v>
      </c>
      <c r="E11" s="11">
        <v>16</v>
      </c>
      <c r="F11" s="10">
        <f t="shared" si="1"/>
        <v>384</v>
      </c>
      <c r="G11">
        <v>1</v>
      </c>
      <c r="H11" s="11">
        <v>10</v>
      </c>
      <c r="I11" s="10">
        <f t="shared" si="2"/>
        <v>240</v>
      </c>
      <c r="J11">
        <v>1</v>
      </c>
      <c r="K11" s="11">
        <v>25</v>
      </c>
      <c r="L11" s="10">
        <f t="shared" si="3"/>
        <v>600</v>
      </c>
    </row>
    <row r="12" spans="1:21">
      <c r="A12">
        <v>1</v>
      </c>
      <c r="B12" s="6">
        <v>10</v>
      </c>
      <c r="C12" s="10">
        <f t="shared" si="0"/>
        <v>240</v>
      </c>
      <c r="D12">
        <v>1</v>
      </c>
      <c r="E12" s="11">
        <v>16</v>
      </c>
      <c r="F12" s="10">
        <f t="shared" si="1"/>
        <v>384</v>
      </c>
      <c r="G12">
        <v>1</v>
      </c>
      <c r="H12" s="11">
        <v>6.5</v>
      </c>
      <c r="I12" s="10">
        <f t="shared" si="2"/>
        <v>156</v>
      </c>
      <c r="J12">
        <v>1</v>
      </c>
      <c r="K12" s="11">
        <v>10</v>
      </c>
      <c r="L12" s="10">
        <f t="shared" si="3"/>
        <v>240</v>
      </c>
      <c r="P12" s="9" t="s">
        <v>31</v>
      </c>
      <c r="Q12" s="11">
        <v>11.07</v>
      </c>
      <c r="R12" s="10">
        <f>Q12*24</f>
        <v>265.68</v>
      </c>
      <c r="S12" s="9" t="s">
        <v>31</v>
      </c>
      <c r="T12" s="11">
        <v>12.07</v>
      </c>
      <c r="U12" s="10">
        <f>T12*24</f>
        <v>289.68</v>
      </c>
    </row>
    <row r="13" spans="1:21">
      <c r="A13">
        <v>1</v>
      </c>
      <c r="B13" s="6">
        <v>16</v>
      </c>
      <c r="C13" s="10">
        <f t="shared" si="0"/>
        <v>384</v>
      </c>
      <c r="D13">
        <v>1</v>
      </c>
      <c r="E13" s="11">
        <v>16</v>
      </c>
      <c r="F13" s="10">
        <f t="shared" si="1"/>
        <v>384</v>
      </c>
      <c r="G13">
        <v>1</v>
      </c>
      <c r="H13" s="11">
        <v>25</v>
      </c>
      <c r="I13" s="10">
        <f t="shared" si="2"/>
        <v>600</v>
      </c>
      <c r="J13">
        <v>1</v>
      </c>
      <c r="K13" s="11">
        <v>25</v>
      </c>
      <c r="L13" s="10">
        <f t="shared" si="3"/>
        <v>600</v>
      </c>
      <c r="P13" s="9" t="s">
        <v>32</v>
      </c>
      <c r="Q13" s="11">
        <v>77.5</v>
      </c>
      <c r="R13" s="16">
        <f>Q13*24</f>
        <v>1860</v>
      </c>
      <c r="S13" s="9" t="s">
        <v>32</v>
      </c>
      <c r="T13" s="11">
        <v>84.5</v>
      </c>
      <c r="U13" s="16">
        <f>T13*24</f>
        <v>2028</v>
      </c>
    </row>
    <row r="14" spans="1:21">
      <c r="A14">
        <v>1</v>
      </c>
      <c r="B14" s="6">
        <v>25</v>
      </c>
      <c r="C14" s="10">
        <f t="shared" si="0"/>
        <v>600</v>
      </c>
      <c r="D14">
        <v>1</v>
      </c>
      <c r="E14" s="11">
        <v>16</v>
      </c>
      <c r="F14" s="10">
        <f t="shared" si="1"/>
        <v>384</v>
      </c>
      <c r="G14">
        <v>1</v>
      </c>
      <c r="H14" s="11">
        <v>30</v>
      </c>
      <c r="I14" s="10">
        <f t="shared" si="2"/>
        <v>720</v>
      </c>
      <c r="J14">
        <v>1</v>
      </c>
      <c r="K14" s="11">
        <v>16</v>
      </c>
      <c r="L14" s="10">
        <f t="shared" si="3"/>
        <v>384</v>
      </c>
    </row>
    <row r="15" spans="1:21">
      <c r="A15">
        <v>1</v>
      </c>
      <c r="B15" s="6">
        <v>25</v>
      </c>
      <c r="C15" s="10">
        <f t="shared" si="0"/>
        <v>600</v>
      </c>
      <c r="D15">
        <v>1</v>
      </c>
      <c r="E15" s="11">
        <v>10</v>
      </c>
      <c r="F15" s="10">
        <f t="shared" si="1"/>
        <v>240</v>
      </c>
      <c r="G15">
        <v>1</v>
      </c>
      <c r="H15" s="11">
        <v>25</v>
      </c>
      <c r="I15" s="10">
        <f t="shared" si="2"/>
        <v>600</v>
      </c>
      <c r="K15" s="13" t="s">
        <v>42</v>
      </c>
      <c r="L15" s="16">
        <f>SUM(L3:L14)</f>
        <v>4464</v>
      </c>
    </row>
    <row r="16" spans="1:21">
      <c r="A16">
        <v>1</v>
      </c>
      <c r="B16" s="6">
        <v>10</v>
      </c>
      <c r="C16" s="10">
        <f t="shared" si="0"/>
        <v>240</v>
      </c>
      <c r="D16">
        <v>1</v>
      </c>
      <c r="E16" s="11">
        <v>25</v>
      </c>
      <c r="F16" s="10">
        <f t="shared" si="1"/>
        <v>600</v>
      </c>
      <c r="G16">
        <v>1</v>
      </c>
      <c r="H16" s="11">
        <v>10</v>
      </c>
      <c r="I16" s="10">
        <f t="shared" si="2"/>
        <v>240</v>
      </c>
    </row>
    <row r="17" spans="1:12">
      <c r="A17">
        <v>1</v>
      </c>
      <c r="B17" s="6">
        <v>16</v>
      </c>
      <c r="C17" s="10">
        <f t="shared" si="0"/>
        <v>384</v>
      </c>
      <c r="D17">
        <v>1</v>
      </c>
      <c r="E17" s="11">
        <v>25</v>
      </c>
      <c r="F17" s="10">
        <f t="shared" si="1"/>
        <v>600</v>
      </c>
      <c r="G17">
        <v>1</v>
      </c>
      <c r="H17" s="11">
        <v>10</v>
      </c>
      <c r="I17" s="10">
        <f t="shared" si="2"/>
        <v>240</v>
      </c>
      <c r="J17" s="9" t="s">
        <v>31</v>
      </c>
      <c r="K17" s="11">
        <v>15.5</v>
      </c>
      <c r="L17" s="10">
        <f>K17*24</f>
        <v>372</v>
      </c>
    </row>
    <row r="18" spans="1:12">
      <c r="A18">
        <v>1</v>
      </c>
      <c r="B18" s="6">
        <v>25</v>
      </c>
      <c r="C18" s="10">
        <f t="shared" si="0"/>
        <v>600</v>
      </c>
      <c r="D18">
        <v>1</v>
      </c>
      <c r="E18" s="11">
        <v>16</v>
      </c>
      <c r="F18" s="10">
        <f t="shared" si="1"/>
        <v>384</v>
      </c>
      <c r="G18">
        <v>1</v>
      </c>
      <c r="H18" s="11">
        <v>25</v>
      </c>
      <c r="I18" s="10">
        <f t="shared" si="2"/>
        <v>600</v>
      </c>
      <c r="J18" s="9" t="s">
        <v>32</v>
      </c>
      <c r="K18" s="11">
        <v>186</v>
      </c>
      <c r="L18" s="16">
        <f>K18*24</f>
        <v>4464</v>
      </c>
    </row>
    <row r="19" spans="1:12">
      <c r="A19">
        <v>1</v>
      </c>
      <c r="B19" s="6">
        <v>40</v>
      </c>
      <c r="C19" s="10">
        <f t="shared" si="0"/>
        <v>960</v>
      </c>
      <c r="D19">
        <v>1</v>
      </c>
      <c r="E19" s="11">
        <v>16</v>
      </c>
      <c r="F19" s="10">
        <f t="shared" si="1"/>
        <v>384</v>
      </c>
      <c r="G19">
        <v>1</v>
      </c>
      <c r="H19" s="11">
        <v>10</v>
      </c>
      <c r="I19" s="10">
        <f t="shared" si="2"/>
        <v>240</v>
      </c>
    </row>
    <row r="20" spans="1:12">
      <c r="A20">
        <v>1</v>
      </c>
      <c r="B20" s="6">
        <v>6.5</v>
      </c>
      <c r="C20" s="10">
        <f t="shared" si="0"/>
        <v>156</v>
      </c>
      <c r="D20">
        <v>1</v>
      </c>
      <c r="E20" s="11">
        <v>16</v>
      </c>
      <c r="F20" s="10">
        <f t="shared" si="1"/>
        <v>384</v>
      </c>
      <c r="G20">
        <v>1</v>
      </c>
      <c r="H20" s="11">
        <v>10</v>
      </c>
      <c r="I20" s="10">
        <f t="shared" si="2"/>
        <v>240</v>
      </c>
    </row>
    <row r="21" spans="1:12">
      <c r="B21" s="13" t="s">
        <v>42</v>
      </c>
      <c r="C21" s="16">
        <f>SUM(C3:C20)</f>
        <v>9708</v>
      </c>
      <c r="D21">
        <v>1</v>
      </c>
      <c r="E21" s="11">
        <v>16</v>
      </c>
      <c r="F21" s="10">
        <f t="shared" si="1"/>
        <v>384</v>
      </c>
      <c r="G21">
        <v>1</v>
      </c>
      <c r="H21" s="11">
        <v>16</v>
      </c>
      <c r="I21" s="10">
        <f t="shared" si="2"/>
        <v>384</v>
      </c>
    </row>
    <row r="22" spans="1:12">
      <c r="D22">
        <v>1</v>
      </c>
      <c r="E22" s="11">
        <v>25</v>
      </c>
      <c r="F22" s="10">
        <f t="shared" si="1"/>
        <v>600</v>
      </c>
      <c r="G22">
        <v>1</v>
      </c>
      <c r="H22" s="11">
        <v>10</v>
      </c>
      <c r="I22" s="10">
        <f t="shared" si="2"/>
        <v>240</v>
      </c>
    </row>
    <row r="23" spans="1:12">
      <c r="A23" s="9" t="s">
        <v>31</v>
      </c>
      <c r="B23" s="6">
        <v>22.47</v>
      </c>
      <c r="C23" s="10">
        <f>B23*24</f>
        <v>539.28</v>
      </c>
      <c r="D23">
        <v>1</v>
      </c>
      <c r="E23" s="11">
        <v>16</v>
      </c>
      <c r="F23" s="10">
        <f t="shared" si="1"/>
        <v>384</v>
      </c>
      <c r="G23">
        <v>1</v>
      </c>
      <c r="H23" s="11">
        <v>16</v>
      </c>
      <c r="I23" s="10">
        <f t="shared" si="2"/>
        <v>384</v>
      </c>
    </row>
    <row r="24" spans="1:12">
      <c r="A24" s="9" t="s">
        <v>32</v>
      </c>
      <c r="B24" s="6">
        <v>404.5</v>
      </c>
      <c r="C24" s="16">
        <f>B24*24</f>
        <v>9708</v>
      </c>
      <c r="D24">
        <v>1</v>
      </c>
      <c r="E24" s="11">
        <v>10</v>
      </c>
      <c r="F24" s="10">
        <f t="shared" si="1"/>
        <v>240</v>
      </c>
      <c r="G24">
        <v>1</v>
      </c>
      <c r="H24" s="11">
        <v>10</v>
      </c>
      <c r="I24" s="10">
        <f t="shared" si="2"/>
        <v>240</v>
      </c>
    </row>
    <row r="25" spans="1:12">
      <c r="D25">
        <v>1</v>
      </c>
      <c r="E25" s="11">
        <v>16</v>
      </c>
      <c r="F25" s="10">
        <f t="shared" si="1"/>
        <v>384</v>
      </c>
      <c r="G25">
        <v>1</v>
      </c>
      <c r="H25" s="11">
        <v>10</v>
      </c>
      <c r="I25" s="10">
        <f t="shared" si="2"/>
        <v>240</v>
      </c>
    </row>
    <row r="26" spans="1:12">
      <c r="D26">
        <v>1</v>
      </c>
      <c r="E26" s="11">
        <v>16</v>
      </c>
      <c r="F26" s="10">
        <f t="shared" si="1"/>
        <v>384</v>
      </c>
      <c r="G26">
        <v>1</v>
      </c>
      <c r="H26" s="11">
        <v>10</v>
      </c>
      <c r="I26" s="10">
        <f t="shared" si="2"/>
        <v>240</v>
      </c>
    </row>
    <row r="27" spans="1:12">
      <c r="D27">
        <v>1</v>
      </c>
      <c r="E27" s="11">
        <v>16</v>
      </c>
      <c r="F27" s="10">
        <f t="shared" si="1"/>
        <v>384</v>
      </c>
      <c r="G27">
        <v>1</v>
      </c>
      <c r="H27" s="11">
        <v>10</v>
      </c>
      <c r="I27" s="10">
        <f t="shared" si="2"/>
        <v>240</v>
      </c>
    </row>
    <row r="28" spans="1:12">
      <c r="D28">
        <v>1</v>
      </c>
      <c r="E28" s="11">
        <v>25</v>
      </c>
      <c r="F28" s="10">
        <f t="shared" si="1"/>
        <v>600</v>
      </c>
      <c r="G28">
        <v>1</v>
      </c>
      <c r="H28" s="11">
        <v>25</v>
      </c>
      <c r="I28" s="10">
        <f t="shared" si="2"/>
        <v>600</v>
      </c>
    </row>
    <row r="29" spans="1:12">
      <c r="D29">
        <v>1</v>
      </c>
      <c r="E29" s="11">
        <v>25</v>
      </c>
      <c r="F29" s="10">
        <f t="shared" si="1"/>
        <v>600</v>
      </c>
      <c r="G29">
        <v>1</v>
      </c>
      <c r="H29" s="11">
        <v>10</v>
      </c>
      <c r="I29" s="10">
        <f t="shared" si="2"/>
        <v>240</v>
      </c>
    </row>
    <row r="30" spans="1:12">
      <c r="D30">
        <v>1</v>
      </c>
      <c r="E30" s="11">
        <v>25</v>
      </c>
      <c r="F30" s="10">
        <f t="shared" si="1"/>
        <v>600</v>
      </c>
      <c r="G30">
        <v>1</v>
      </c>
      <c r="H30" s="11">
        <v>6.5</v>
      </c>
      <c r="I30" s="10">
        <f t="shared" si="2"/>
        <v>156</v>
      </c>
    </row>
    <row r="31" spans="1:12">
      <c r="D31">
        <v>1</v>
      </c>
      <c r="E31" s="11">
        <v>25</v>
      </c>
      <c r="F31" s="10">
        <f t="shared" si="1"/>
        <v>600</v>
      </c>
      <c r="G31">
        <v>1</v>
      </c>
      <c r="H31" s="11">
        <v>25</v>
      </c>
      <c r="I31" s="10">
        <f t="shared" si="2"/>
        <v>600</v>
      </c>
    </row>
    <row r="32" spans="1:12">
      <c r="D32">
        <v>1</v>
      </c>
      <c r="E32" s="11">
        <v>16</v>
      </c>
      <c r="F32" s="10">
        <f t="shared" si="1"/>
        <v>384</v>
      </c>
      <c r="G32">
        <v>1</v>
      </c>
      <c r="H32" s="11">
        <v>6.5</v>
      </c>
      <c r="I32" s="10">
        <f t="shared" si="2"/>
        <v>156</v>
      </c>
    </row>
    <row r="33" spans="4:9">
      <c r="D33">
        <v>1</v>
      </c>
      <c r="E33" s="11">
        <v>10</v>
      </c>
      <c r="F33" s="10">
        <f t="shared" si="1"/>
        <v>240</v>
      </c>
      <c r="G33">
        <v>1</v>
      </c>
      <c r="H33" s="11">
        <v>16</v>
      </c>
      <c r="I33" s="10">
        <f t="shared" si="2"/>
        <v>384</v>
      </c>
    </row>
    <row r="34" spans="4:9">
      <c r="D34">
        <v>1</v>
      </c>
      <c r="E34" s="11">
        <v>25</v>
      </c>
      <c r="F34" s="10">
        <f t="shared" si="1"/>
        <v>600</v>
      </c>
      <c r="G34">
        <v>1</v>
      </c>
      <c r="H34" s="11">
        <v>10</v>
      </c>
      <c r="I34" s="10">
        <f t="shared" si="2"/>
        <v>240</v>
      </c>
    </row>
    <row r="35" spans="4:9">
      <c r="D35">
        <v>1</v>
      </c>
      <c r="E35" s="11">
        <v>10</v>
      </c>
      <c r="F35" s="10">
        <f t="shared" si="1"/>
        <v>240</v>
      </c>
      <c r="G35">
        <v>1</v>
      </c>
      <c r="H35" s="11">
        <v>14</v>
      </c>
      <c r="I35" s="10">
        <f t="shared" si="2"/>
        <v>336</v>
      </c>
    </row>
    <row r="36" spans="4:9">
      <c r="E36" s="13" t="s">
        <v>42</v>
      </c>
      <c r="F36" s="16">
        <f>SUM(F3:F35)</f>
        <v>14904</v>
      </c>
      <c r="G36">
        <v>1</v>
      </c>
      <c r="H36" s="11">
        <v>16</v>
      </c>
      <c r="I36" s="10">
        <f t="shared" si="2"/>
        <v>384</v>
      </c>
    </row>
    <row r="37" spans="4:9">
      <c r="G37">
        <v>1</v>
      </c>
      <c r="H37" s="11">
        <v>10</v>
      </c>
      <c r="I37" s="10">
        <f t="shared" si="2"/>
        <v>240</v>
      </c>
    </row>
    <row r="38" spans="4:9">
      <c r="D38" s="9" t="s">
        <v>31</v>
      </c>
      <c r="E38" s="11">
        <v>18.82</v>
      </c>
      <c r="F38" s="10">
        <f>E38*24</f>
        <v>451.68</v>
      </c>
      <c r="G38">
        <v>1</v>
      </c>
      <c r="H38" s="11">
        <v>16</v>
      </c>
      <c r="I38" s="10">
        <f t="shared" si="2"/>
        <v>384</v>
      </c>
    </row>
    <row r="39" spans="4:9">
      <c r="D39" s="9" t="s">
        <v>32</v>
      </c>
      <c r="E39" s="11">
        <v>621</v>
      </c>
      <c r="F39" s="16">
        <f>E39*24</f>
        <v>14904</v>
      </c>
      <c r="G39">
        <v>1</v>
      </c>
      <c r="H39" s="11">
        <v>25</v>
      </c>
      <c r="I39" s="10">
        <f t="shared" si="2"/>
        <v>600</v>
      </c>
    </row>
    <row r="40" spans="4:9">
      <c r="H40" s="13" t="s">
        <v>42</v>
      </c>
      <c r="I40" s="16">
        <f>SUM(I3:I39)</f>
        <v>14532</v>
      </c>
    </row>
    <row r="42" spans="4:9">
      <c r="G42" s="9" t="s">
        <v>31</v>
      </c>
      <c r="H42" s="11">
        <v>16.36</v>
      </c>
      <c r="I42" s="10">
        <f>H42*24</f>
        <v>392.64</v>
      </c>
    </row>
    <row r="43" spans="4:9">
      <c r="G43" s="9" t="s">
        <v>32</v>
      </c>
      <c r="H43" s="11">
        <v>605.5</v>
      </c>
      <c r="I43" s="16">
        <f>H43*24</f>
        <v>14532</v>
      </c>
    </row>
  </sheetData>
  <pageMargins left="0.48" right="0.4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>
      <selection activeCell="C10" sqref="C10"/>
    </sheetView>
  </sheetViews>
  <sheetFormatPr defaultRowHeight="15"/>
  <cols>
    <col min="1" max="1" width="5.5703125" customWidth="1"/>
    <col min="4" max="4" width="6" customWidth="1"/>
    <col min="7" max="7" width="5.85546875" customWidth="1"/>
  </cols>
  <sheetData>
    <row r="2" spans="1:9">
      <c r="B2" s="12" t="s">
        <v>40</v>
      </c>
      <c r="E2" s="13" t="s">
        <v>39</v>
      </c>
      <c r="H2" s="12" t="s">
        <v>41</v>
      </c>
    </row>
    <row r="3" spans="1:9">
      <c r="A3">
        <v>1</v>
      </c>
      <c r="B3" s="6">
        <v>158</v>
      </c>
      <c r="C3" s="10">
        <f>A3*B3*24</f>
        <v>3792</v>
      </c>
      <c r="D3">
        <v>1</v>
      </c>
      <c r="E3" s="11">
        <v>45</v>
      </c>
      <c r="F3" s="10">
        <f>D3*E3*24</f>
        <v>1080</v>
      </c>
      <c r="G3">
        <v>1</v>
      </c>
      <c r="H3" s="11">
        <v>50</v>
      </c>
      <c r="I3" s="10">
        <f>G3*H3*24</f>
        <v>1200</v>
      </c>
    </row>
    <row r="4" spans="1:9">
      <c r="A4">
        <v>1</v>
      </c>
      <c r="B4" s="6">
        <v>158</v>
      </c>
      <c r="C4" s="10">
        <f t="shared" ref="C4:C6" si="0">A4*B4*24</f>
        <v>3792</v>
      </c>
      <c r="D4">
        <v>1</v>
      </c>
      <c r="E4" s="11">
        <v>50</v>
      </c>
      <c r="F4" s="10">
        <f t="shared" ref="F4:F8" si="1">D4*E4*24</f>
        <v>1200</v>
      </c>
      <c r="G4">
        <v>1</v>
      </c>
      <c r="H4" s="11">
        <v>50</v>
      </c>
      <c r="I4" s="10">
        <f t="shared" ref="I4:I5" si="2">G4*H4*24</f>
        <v>1200</v>
      </c>
    </row>
    <row r="5" spans="1:9">
      <c r="A5">
        <v>1</v>
      </c>
      <c r="B5" s="6">
        <v>50</v>
      </c>
      <c r="C5" s="10">
        <f t="shared" si="0"/>
        <v>1200</v>
      </c>
      <c r="D5">
        <v>1</v>
      </c>
      <c r="E5" s="11">
        <v>80</v>
      </c>
      <c r="F5" s="10">
        <f t="shared" si="1"/>
        <v>1920</v>
      </c>
      <c r="G5">
        <v>1</v>
      </c>
      <c r="H5" s="11">
        <v>80</v>
      </c>
      <c r="I5" s="10">
        <f t="shared" si="2"/>
        <v>1920</v>
      </c>
    </row>
    <row r="6" spans="1:9">
      <c r="A6">
        <v>1</v>
      </c>
      <c r="B6" s="6">
        <v>20</v>
      </c>
      <c r="C6" s="10">
        <f t="shared" si="0"/>
        <v>480</v>
      </c>
      <c r="D6">
        <v>1</v>
      </c>
      <c r="E6" s="11">
        <v>45</v>
      </c>
      <c r="F6" s="10">
        <f t="shared" si="1"/>
        <v>1080</v>
      </c>
      <c r="H6" s="13" t="s">
        <v>42</v>
      </c>
      <c r="I6" s="14">
        <f ca="1">SUM(I3:I6)</f>
        <v>4320</v>
      </c>
    </row>
    <row r="7" spans="1:9">
      <c r="B7" s="13" t="s">
        <v>42</v>
      </c>
      <c r="C7" s="14">
        <f>SUM(C3:C6)</f>
        <v>9264</v>
      </c>
      <c r="D7">
        <v>1</v>
      </c>
      <c r="E7" s="11">
        <v>80</v>
      </c>
      <c r="F7" s="10">
        <f t="shared" si="1"/>
        <v>1920</v>
      </c>
    </row>
    <row r="8" spans="1:9">
      <c r="D8">
        <v>1</v>
      </c>
      <c r="E8" s="11">
        <v>45</v>
      </c>
      <c r="F8" s="10">
        <f t="shared" si="1"/>
        <v>1080</v>
      </c>
      <c r="G8" s="9" t="s">
        <v>31</v>
      </c>
      <c r="H8" s="6">
        <v>60</v>
      </c>
      <c r="I8" s="10">
        <f>H8*24</f>
        <v>1440</v>
      </c>
    </row>
    <row r="9" spans="1:9">
      <c r="A9" s="9" t="s">
        <v>31</v>
      </c>
      <c r="B9" s="6">
        <v>96.5</v>
      </c>
      <c r="C9" s="10">
        <f>B9*24</f>
        <v>2316</v>
      </c>
      <c r="E9" s="13" t="s">
        <v>42</v>
      </c>
      <c r="F9" s="14">
        <f>SUM(F3:F8)</f>
        <v>8280</v>
      </c>
      <c r="G9" s="9" t="s">
        <v>32</v>
      </c>
      <c r="H9" s="6">
        <v>180</v>
      </c>
      <c r="I9" s="14">
        <f>H9*24</f>
        <v>4320</v>
      </c>
    </row>
    <row r="10" spans="1:9">
      <c r="A10" s="9" t="s">
        <v>32</v>
      </c>
      <c r="B10" s="6">
        <v>386</v>
      </c>
      <c r="C10" s="14">
        <f>B10*24</f>
        <v>9264</v>
      </c>
    </row>
    <row r="11" spans="1:9">
      <c r="D11" s="9" t="s">
        <v>31</v>
      </c>
      <c r="E11" s="6">
        <v>57.5</v>
      </c>
      <c r="F11" s="10">
        <f>E11*24</f>
        <v>1380</v>
      </c>
    </row>
    <row r="12" spans="1:9">
      <c r="D12" s="9" t="s">
        <v>32</v>
      </c>
      <c r="E12" s="6">
        <v>345</v>
      </c>
      <c r="F12" s="14">
        <f>E12*24</f>
        <v>8280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Проектная мощность</vt:lpstr>
      <vt:lpstr>Водопровод</vt:lpstr>
      <vt:lpstr>Канализация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эксплуатации</dc:creator>
  <cp:lastModifiedBy>Отдел эксплуатации</cp:lastModifiedBy>
  <cp:lastPrinted>2021-10-05T11:43:33Z</cp:lastPrinted>
  <dcterms:created xsi:type="dcterms:W3CDTF">2021-05-11T12:34:07Z</dcterms:created>
  <dcterms:modified xsi:type="dcterms:W3CDTF">2021-12-30T06:43:37Z</dcterms:modified>
</cp:coreProperties>
</file>