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Лист1!$A$1:$F$77</definedName>
  </definedNames>
  <calcPr calcId="162913"/>
</workbook>
</file>

<file path=xl/calcChain.xml><?xml version="1.0" encoding="utf-8"?>
<calcChain xmlns="http://schemas.openxmlformats.org/spreadsheetml/2006/main">
  <c r="D31" i="1" l="1"/>
  <c r="D45" i="1"/>
  <c r="E45" i="1" s="1"/>
  <c r="D51" i="1"/>
  <c r="E51" i="1" s="1"/>
  <c r="E69" i="1"/>
  <c r="E70" i="1"/>
  <c r="E72" i="1"/>
  <c r="E73" i="1"/>
  <c r="E74" i="1"/>
  <c r="E75" i="1"/>
  <c r="E76" i="1"/>
  <c r="E31" i="1"/>
  <c r="E32" i="1"/>
  <c r="E33" i="1"/>
  <c r="E34" i="1"/>
  <c r="E35" i="1"/>
  <c r="E36" i="1"/>
  <c r="E37" i="1"/>
  <c r="E38" i="1"/>
  <c r="E40" i="1"/>
  <c r="E42" i="1"/>
  <c r="E43" i="1"/>
  <c r="E44" i="1"/>
  <c r="E46" i="1"/>
  <c r="E47" i="1"/>
  <c r="E48" i="1"/>
  <c r="E49" i="1"/>
  <c r="E50" i="1"/>
  <c r="E52" i="1"/>
  <c r="E53" i="1"/>
  <c r="E54" i="1"/>
  <c r="E55" i="1"/>
  <c r="E56" i="1"/>
  <c r="E57" i="1"/>
  <c r="E58" i="1"/>
  <c r="E59" i="1"/>
  <c r="E60" i="1"/>
  <c r="E61" i="1"/>
  <c r="E62" i="1"/>
  <c r="E64" i="1"/>
  <c r="E65" i="1"/>
  <c r="E66" i="1"/>
  <c r="E67" i="1"/>
  <c r="E68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  <c r="E6" i="1"/>
  <c r="D71" i="1"/>
  <c r="E71" i="1" s="1"/>
  <c r="D68" i="1"/>
  <c r="D63" i="1"/>
  <c r="E63" i="1" s="1"/>
  <c r="D41" i="1"/>
  <c r="E41" i="1" s="1"/>
  <c r="D39" i="1"/>
  <c r="E39" i="1" s="1"/>
  <c r="D36" i="1"/>
  <c r="D14" i="1"/>
  <c r="E14" i="1" s="1"/>
  <c r="D10" i="1"/>
  <c r="D4" i="1"/>
  <c r="E4" i="1" s="1"/>
  <c r="F14" i="1"/>
  <c r="F77" i="1" s="1"/>
  <c r="C77" i="1"/>
  <c r="D77" i="1" l="1"/>
  <c r="E77" i="1" s="1"/>
</calcChain>
</file>

<file path=xl/sharedStrings.xml><?xml version="1.0" encoding="utf-8"?>
<sst xmlns="http://schemas.openxmlformats.org/spreadsheetml/2006/main" count="81" uniqueCount="81">
  <si>
    <t>Информация по инженерно-технической укрепленности объектов РГП "Казводхоз"</t>
  </si>
  <si>
    <t>№ п/п</t>
  </si>
  <si>
    <t>Наименование филиалов</t>
  </si>
  <si>
    <t>кол-во объектов</t>
  </si>
  <si>
    <t>Итого:</t>
  </si>
  <si>
    <t>Уйденинское водохранилище на реке Уйдене</t>
  </si>
  <si>
    <t>Кандысуское водохранилище на реке Кандысу</t>
  </si>
  <si>
    <t>Егинсуское водохранилище на реке Егинсу</t>
  </si>
  <si>
    <t>Чарское водохранилище на реке Чар</t>
  </si>
  <si>
    <t>водохранилище "Алебастр" на реке Уланка</t>
  </si>
  <si>
    <t>Бартогайское водохранилище на реке Чилик</t>
  </si>
  <si>
    <t>Головное сооружение Большого Алматинского канала им. Д.Кунаева</t>
  </si>
  <si>
    <t>Куртинское водохранилище на реке Курты</t>
  </si>
  <si>
    <t>Караспанский гидроузел на реке Арысь</t>
  </si>
  <si>
    <t>Бугуньское водохранилище на реке Бугунь</t>
  </si>
  <si>
    <t>водохранилище Шухурой на реке Улкен-Каракус</t>
  </si>
  <si>
    <t>водохранилище Баба-Ата на реке Баба-Ата</t>
  </si>
  <si>
    <t>водохранилище Таушага на роднике Улкен-Шага</t>
  </si>
  <si>
    <t>водохранилище Таскенсаз на реке Алмалы</t>
  </si>
  <si>
    <t>водохранилище Уштобе на реке Уштобе</t>
  </si>
  <si>
    <t>Бадамское водохранилище на реке Бадам</t>
  </si>
  <si>
    <t>водохранилище Тогуз на реке Тогуз</t>
  </si>
  <si>
    <t>Капчагайское водохранилище на реке Шаян</t>
  </si>
  <si>
    <t>Шардаринское водохранилище на реке Сырдарья</t>
  </si>
  <si>
    <t>Актюбинское водохранилище на реке Актобе</t>
  </si>
  <si>
    <t>Шертское водохранилище на реке Шерт</t>
  </si>
  <si>
    <t>Сасыкбулакское водохранилище на реке Жанакорган</t>
  </si>
  <si>
    <t>Кошкурганское водохранилище на реке Карашик</t>
  </si>
  <si>
    <t>водохранилище Торлан на реке Торлан</t>
  </si>
  <si>
    <t>Вячеславское (Астанинское) водохранилище на реке Ишим</t>
  </si>
  <si>
    <t>Преображенский гидроузел на реке Нура</t>
  </si>
  <si>
    <t>Селетинское водохранилище на реке Селеты</t>
  </si>
  <si>
    <t>Чаглинское водохранилище на реке Чалинка</t>
  </si>
  <si>
    <t>Актюбинское водохранилище на реке Илек</t>
  </si>
  <si>
    <t>Каргалинское водохранилище на реке Каргалы</t>
  </si>
  <si>
    <t>Ералиевский гидроузел на реке Уил</t>
  </si>
  <si>
    <t>Верхне-Тобольское водохранилище на реке Тобол</t>
  </si>
  <si>
    <t>Каратомарское водохранилище на реке Тобол</t>
  </si>
  <si>
    <t>Кызылжарское водохранилище на реке Тобол</t>
  </si>
  <si>
    <t>Кировское водохранилище на реке Кушум</t>
  </si>
  <si>
    <t>Донгулюкское водохранилище на реке Кушум</t>
  </si>
  <si>
    <t>Битикское водохранилище на реке Кушум</t>
  </si>
  <si>
    <t>Пятимарское водохранилище на реке Кушум</t>
  </si>
  <si>
    <t>Головное сооружение Урало-Кушумской оросительно-обводнительной системы</t>
  </si>
  <si>
    <t>Ынталинское водохранилище на реке Шабакты</t>
  </si>
  <si>
    <t>Тасоткельская плотина на реке Шу</t>
  </si>
  <si>
    <t>Терс-Ащибулакское водохранилище на реке Терс</t>
  </si>
  <si>
    <t>водохранилище Караконыз на реке Караконыз</t>
  </si>
  <si>
    <t>водохранилище Какпатас на реке Какпатас</t>
  </si>
  <si>
    <t>Таласский гидроузел на реке Талас</t>
  </si>
  <si>
    <t xml:space="preserve">Ассинский гидроузел на реке Аса </t>
  </si>
  <si>
    <t>Тасоткельское водохранилище на реке Шу</t>
  </si>
  <si>
    <t>Аспаринский гидроузел на реке Аспара</t>
  </si>
  <si>
    <t>Аккольская плотина на озере Акколь</t>
  </si>
  <si>
    <t>Фурмановский гидроузел на реке Шу</t>
  </si>
  <si>
    <t xml:space="preserve">Кызылординский гидроузел на реке Сырдарья </t>
  </si>
  <si>
    <t>гидроузел Айтек на реке Сырдарья</t>
  </si>
  <si>
    <t>Казалинский гидроузел на реке Сырдарья</t>
  </si>
  <si>
    <t>гидроузел Аклак на реке Сырдарья</t>
  </si>
  <si>
    <t>Гидротехнические сооружения канала им. К.Сатпаева</t>
  </si>
  <si>
    <t>Водоподъмная плотина на реке Белая</t>
  </si>
  <si>
    <t>Самаркандское водохранилище на реке Нура</t>
  </si>
  <si>
    <t>Ащисуское водохранилище на реке Ащису</t>
  </si>
  <si>
    <t>Шокайское водохранилище на реке Шокай</t>
  </si>
  <si>
    <t>Жартасское водохранилище на реке Шерубай-Нура</t>
  </si>
  <si>
    <t>Жездинское водохранилище на реке Жезды</t>
  </si>
  <si>
    <t>Всего, тыс.тг.</t>
  </si>
  <si>
    <t>ПИР</t>
  </si>
  <si>
    <t>СМР</t>
  </si>
  <si>
    <t>Восточно-Казахстанский область</t>
  </si>
  <si>
    <t>Алматинский область (филиал БАК)</t>
  </si>
  <si>
    <t>Южно-Казахстанский область</t>
  </si>
  <si>
    <t>Акмолинский область</t>
  </si>
  <si>
    <t>Актюбинский область</t>
  </si>
  <si>
    <t>Атырауский область</t>
  </si>
  <si>
    <t>Костанайский область</t>
  </si>
  <si>
    <t>Западно-Казахстанский область</t>
  </si>
  <si>
    <t>Жамбылский область</t>
  </si>
  <si>
    <t>Кызылординский область</t>
  </si>
  <si>
    <t>Павлодарская и Карагандинская область (КиКС)</t>
  </si>
  <si>
    <t>Карагандинский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</si>
</sst>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BreakPreview" zoomScale="115" zoomScaleNormal="100" zoomScaleSheetLayoutView="115" workbookViewId="0">
      <selection activeCell="F79" sqref="F79"/>
    </sheetView>
  </sheetViews>
  <sheetFormatPr defaultRowHeight="15" x14ac:dyDescent="0.25"/>
  <cols>
    <col min="1" max="1" width="4.28515625" customWidth="1"/>
    <col min="2" max="2" width="51.28515625" customWidth="1"/>
    <col min="3" max="4" width="12.42578125" customWidth="1"/>
    <col min="5" max="5" width="14.42578125" customWidth="1"/>
    <col min="6" max="6" width="15.85546875" customWidth="1"/>
    <col min="10" max="10" width="11.7109375" bestFit="1" customWidth="1"/>
  </cols>
  <sheetData>
    <row r="1" spans="1:8" ht="18.75" customHeight="1" x14ac:dyDescent="0.25">
      <c r="A1" s="20" t="s">
        <v>0</v>
      </c>
      <c r="B1" s="20"/>
      <c r="C1" s="20"/>
      <c r="D1" s="20"/>
      <c r="E1" s="20"/>
      <c r="F1" s="20"/>
      <c r="G1" s="13"/>
      <c r="H1" s="13"/>
    </row>
    <row r="2" spans="1:8" ht="15.75" x14ac:dyDescent="0.25">
      <c r="A2" s="21"/>
      <c r="B2" s="21"/>
      <c r="C2" s="21"/>
      <c r="D2" s="21"/>
      <c r="E2" s="21"/>
      <c r="F2" s="21"/>
      <c r="G2" s="21"/>
      <c r="H2" s="21"/>
    </row>
    <row r="3" spans="1:8" ht="31.5" customHeight="1" x14ac:dyDescent="0.25">
      <c r="A3" s="1" t="s">
        <v>1</v>
      </c>
      <c r="B3" s="1" t="s">
        <v>2</v>
      </c>
      <c r="C3" s="1" t="s">
        <v>3</v>
      </c>
      <c r="D3" s="1" t="s">
        <v>67</v>
      </c>
      <c r="E3" s="1" t="s">
        <v>68</v>
      </c>
      <c r="F3" s="1" t="s">
        <v>66</v>
      </c>
    </row>
    <row r="4" spans="1:8" ht="15.75" x14ac:dyDescent="0.25">
      <c r="A4" s="7">
        <v>1</v>
      </c>
      <c r="B4" s="7" t="s">
        <v>69</v>
      </c>
      <c r="C4" s="7">
        <v>5</v>
      </c>
      <c r="D4" s="14">
        <f>D5+D6+D7+D8+D9</f>
        <v>12979.8</v>
      </c>
      <c r="E4" s="14">
        <f>F4-D4</f>
        <v>147433.62000000002</v>
      </c>
      <c r="F4" s="14">
        <v>160413.42000000001</v>
      </c>
    </row>
    <row r="5" spans="1:8" ht="15.75" x14ac:dyDescent="0.25">
      <c r="A5" s="7"/>
      <c r="B5" s="9" t="s">
        <v>5</v>
      </c>
      <c r="C5" s="3"/>
      <c r="D5" s="15">
        <v>2996.2</v>
      </c>
      <c r="E5" s="15">
        <f t="shared" ref="E5:E69" si="0">F5-D5</f>
        <v>13442.759999999998</v>
      </c>
      <c r="F5" s="15">
        <v>16438.96</v>
      </c>
    </row>
    <row r="6" spans="1:8" ht="15" customHeight="1" x14ac:dyDescent="0.25">
      <c r="A6" s="3"/>
      <c r="B6" s="9" t="s">
        <v>6</v>
      </c>
      <c r="C6" s="3"/>
      <c r="D6" s="15">
        <v>2159.9</v>
      </c>
      <c r="E6" s="15">
        <f t="shared" si="0"/>
        <v>26077.739999999998</v>
      </c>
      <c r="F6" s="15">
        <v>28237.64</v>
      </c>
    </row>
    <row r="7" spans="1:8" ht="15.75" x14ac:dyDescent="0.25">
      <c r="A7" s="3"/>
      <c r="B7" s="3" t="s">
        <v>7</v>
      </c>
      <c r="C7" s="3"/>
      <c r="D7" s="15">
        <v>2607.9</v>
      </c>
      <c r="E7" s="15">
        <f t="shared" si="0"/>
        <v>44475.93</v>
      </c>
      <c r="F7" s="15">
        <v>47083.83</v>
      </c>
    </row>
    <row r="8" spans="1:8" ht="15.75" x14ac:dyDescent="0.25">
      <c r="A8" s="3"/>
      <c r="B8" s="3" t="s">
        <v>8</v>
      </c>
      <c r="C8" s="3"/>
      <c r="D8" s="15">
        <v>2719.9</v>
      </c>
      <c r="E8" s="15">
        <f t="shared" si="0"/>
        <v>44363.93</v>
      </c>
      <c r="F8" s="15">
        <v>47083.83</v>
      </c>
    </row>
    <row r="9" spans="1:8" ht="15.75" x14ac:dyDescent="0.25">
      <c r="A9" s="3"/>
      <c r="B9" s="8" t="s">
        <v>9</v>
      </c>
      <c r="D9" s="16">
        <v>2495.9</v>
      </c>
      <c r="E9" s="15">
        <f t="shared" si="0"/>
        <v>19073.259999999998</v>
      </c>
      <c r="F9" s="16">
        <v>21569.16</v>
      </c>
    </row>
    <row r="10" spans="1:8" ht="15.75" x14ac:dyDescent="0.25">
      <c r="A10" s="7">
        <v>2</v>
      </c>
      <c r="B10" s="7" t="s">
        <v>70</v>
      </c>
      <c r="C10" s="7">
        <v>3</v>
      </c>
      <c r="D10" s="14">
        <f>D11+D12+D13</f>
        <v>6959.9529999999995</v>
      </c>
      <c r="E10" s="14">
        <f t="shared" si="0"/>
        <v>55695.63</v>
      </c>
      <c r="F10" s="14">
        <v>62655.582999999999</v>
      </c>
    </row>
    <row r="11" spans="1:8" ht="15.75" x14ac:dyDescent="0.25">
      <c r="A11" s="3"/>
      <c r="B11" s="3" t="s">
        <v>10</v>
      </c>
      <c r="C11" s="3"/>
      <c r="D11" s="15">
        <v>2996.2</v>
      </c>
      <c r="E11" s="15">
        <f t="shared" si="0"/>
        <v>21033.307000000001</v>
      </c>
      <c r="F11" s="15">
        <v>24029.507000000001</v>
      </c>
    </row>
    <row r="12" spans="1:8" ht="31.5" x14ac:dyDescent="0.25">
      <c r="A12" s="3"/>
      <c r="B12" s="9" t="s">
        <v>11</v>
      </c>
      <c r="C12" s="3"/>
      <c r="D12" s="17">
        <v>2045.2</v>
      </c>
      <c r="E12" s="17">
        <f t="shared" si="0"/>
        <v>17841.076000000001</v>
      </c>
      <c r="F12" s="17">
        <v>19886.276000000002</v>
      </c>
    </row>
    <row r="13" spans="1:8" ht="15.75" x14ac:dyDescent="0.25">
      <c r="A13" s="3"/>
      <c r="B13" s="3" t="s">
        <v>12</v>
      </c>
      <c r="C13" s="3"/>
      <c r="D13" s="15">
        <v>1918.5530000000001</v>
      </c>
      <c r="E13" s="15">
        <f t="shared" si="0"/>
        <v>16821.246999999999</v>
      </c>
      <c r="F13" s="15">
        <v>18739.8</v>
      </c>
    </row>
    <row r="14" spans="1:8" ht="15.75" x14ac:dyDescent="0.25">
      <c r="A14" s="7">
        <v>3</v>
      </c>
      <c r="B14" s="7" t="s">
        <v>71</v>
      </c>
      <c r="C14" s="7">
        <v>16</v>
      </c>
      <c r="D14" s="14">
        <f>D15+D16+D17+D19+D18+D20+D21+D22+D23+D24+D25+D26+D27+D28+D29+D30</f>
        <v>121427.84100000003</v>
      </c>
      <c r="E14" s="14">
        <f t="shared" si="0"/>
        <v>2474514.9460000005</v>
      </c>
      <c r="F14" s="14">
        <f>F15+F16+F17+F18+F19+F20+F21+F22+F23+F24+F25+F26+F27+F28+F29+F30</f>
        <v>2595942.7870000005</v>
      </c>
    </row>
    <row r="15" spans="1:8" ht="15.75" x14ac:dyDescent="0.25">
      <c r="A15" s="3"/>
      <c r="B15" s="3" t="s">
        <v>13</v>
      </c>
      <c r="C15" s="3"/>
      <c r="D15" s="15">
        <v>5973.5339999999997</v>
      </c>
      <c r="E15" s="15">
        <f t="shared" si="0"/>
        <v>82460.342999999993</v>
      </c>
      <c r="F15" s="15">
        <v>88433.876999999993</v>
      </c>
    </row>
    <row r="16" spans="1:8" ht="15.75" x14ac:dyDescent="0.25">
      <c r="A16" s="3"/>
      <c r="B16" s="3" t="s">
        <v>14</v>
      </c>
      <c r="C16" s="3"/>
      <c r="D16" s="15">
        <v>18294.806</v>
      </c>
      <c r="E16" s="15">
        <f t="shared" si="0"/>
        <v>684323.19400000002</v>
      </c>
      <c r="F16" s="15">
        <v>702618</v>
      </c>
    </row>
    <row r="17" spans="1:10" ht="15.75" x14ac:dyDescent="0.25">
      <c r="A17" s="3"/>
      <c r="B17" s="9" t="s">
        <v>15</v>
      </c>
      <c r="C17" s="3"/>
      <c r="D17" s="17">
        <v>6855.1480000000001</v>
      </c>
      <c r="E17" s="17">
        <f t="shared" si="0"/>
        <v>79755.851999999999</v>
      </c>
      <c r="F17" s="17">
        <v>86611</v>
      </c>
    </row>
    <row r="18" spans="1:10" ht="15.75" x14ac:dyDescent="0.25">
      <c r="A18" s="3"/>
      <c r="B18" s="3" t="s">
        <v>16</v>
      </c>
      <c r="C18" s="3"/>
      <c r="D18" s="15">
        <v>4614.277</v>
      </c>
      <c r="E18" s="15">
        <f t="shared" si="0"/>
        <v>80507.722999999998</v>
      </c>
      <c r="F18" s="15">
        <v>85122</v>
      </c>
    </row>
    <row r="19" spans="1:10" ht="15.75" x14ac:dyDescent="0.25">
      <c r="A19" s="3"/>
      <c r="B19" s="9" t="s">
        <v>17</v>
      </c>
      <c r="C19" s="3"/>
      <c r="D19" s="17">
        <v>6118.0749999999998</v>
      </c>
      <c r="E19" s="17">
        <f t="shared" si="0"/>
        <v>39433.225000000006</v>
      </c>
      <c r="F19" s="17">
        <v>45551.3</v>
      </c>
    </row>
    <row r="20" spans="1:10" ht="15.75" x14ac:dyDescent="0.25">
      <c r="A20" s="3"/>
      <c r="B20" s="3" t="s">
        <v>18</v>
      </c>
      <c r="C20" s="3"/>
      <c r="D20" s="15">
        <v>4681.5730000000003</v>
      </c>
      <c r="E20" s="15">
        <f t="shared" si="0"/>
        <v>80822.426999999996</v>
      </c>
      <c r="F20" s="15">
        <v>85504</v>
      </c>
      <c r="J20" s="12"/>
    </row>
    <row r="21" spans="1:10" ht="15.75" x14ac:dyDescent="0.25">
      <c r="A21" s="3"/>
      <c r="B21" s="3" t="s">
        <v>19</v>
      </c>
      <c r="C21" s="3"/>
      <c r="D21" s="15">
        <v>4613.6790000000001</v>
      </c>
      <c r="E21" s="15">
        <f t="shared" si="0"/>
        <v>77784.320999999996</v>
      </c>
      <c r="F21" s="15">
        <v>82398</v>
      </c>
    </row>
    <row r="22" spans="1:10" ht="15.75" x14ac:dyDescent="0.25">
      <c r="A22" s="3"/>
      <c r="B22" s="3" t="s">
        <v>20</v>
      </c>
      <c r="C22" s="3"/>
      <c r="D22" s="15">
        <v>6572.5360000000001</v>
      </c>
      <c r="E22" s="15">
        <f t="shared" si="0"/>
        <v>111070.07399999999</v>
      </c>
      <c r="F22" s="15">
        <v>117642.61</v>
      </c>
    </row>
    <row r="23" spans="1:10" ht="15.75" x14ac:dyDescent="0.25">
      <c r="A23" s="3"/>
      <c r="B23" s="3" t="s">
        <v>21</v>
      </c>
      <c r="C23" s="3"/>
      <c r="D23" s="15">
        <v>5084.7349999999997</v>
      </c>
      <c r="E23" s="15">
        <f t="shared" si="0"/>
        <v>39846.264999999999</v>
      </c>
      <c r="F23" s="15">
        <v>44931</v>
      </c>
    </row>
    <row r="24" spans="1:10" ht="15.75" x14ac:dyDescent="0.25">
      <c r="A24" s="3"/>
      <c r="B24" s="3" t="s">
        <v>22</v>
      </c>
      <c r="C24" s="3"/>
      <c r="D24" s="15">
        <v>8150.7370000000001</v>
      </c>
      <c r="E24" s="15">
        <f t="shared" si="0"/>
        <v>144429.26300000001</v>
      </c>
      <c r="F24" s="15">
        <v>152580</v>
      </c>
    </row>
    <row r="25" spans="1:10" ht="15.75" x14ac:dyDescent="0.25">
      <c r="A25" s="3"/>
      <c r="B25" s="9" t="s">
        <v>23</v>
      </c>
      <c r="C25" s="3"/>
      <c r="D25" s="17">
        <v>12248.54</v>
      </c>
      <c r="E25" s="17">
        <f t="shared" si="0"/>
        <v>463717.46</v>
      </c>
      <c r="F25" s="17">
        <v>475966</v>
      </c>
    </row>
    <row r="26" spans="1:10" ht="15.75" x14ac:dyDescent="0.25">
      <c r="A26" s="3"/>
      <c r="B26" s="3" t="s">
        <v>24</v>
      </c>
      <c r="C26" s="3"/>
      <c r="D26" s="15">
        <v>7867.9669999999996</v>
      </c>
      <c r="E26" s="15">
        <f t="shared" si="0"/>
        <v>130226.033</v>
      </c>
      <c r="F26" s="15">
        <v>138094</v>
      </c>
    </row>
    <row r="27" spans="1:10" ht="15.75" x14ac:dyDescent="0.25">
      <c r="A27" s="3"/>
      <c r="B27" s="3" t="s">
        <v>25</v>
      </c>
      <c r="C27" s="3"/>
      <c r="D27" s="15">
        <v>7361.3220000000001</v>
      </c>
      <c r="E27" s="15">
        <f t="shared" si="0"/>
        <v>103950.678</v>
      </c>
      <c r="F27" s="15">
        <v>111312</v>
      </c>
    </row>
    <row r="28" spans="1:10" ht="31.5" x14ac:dyDescent="0.25">
      <c r="A28" s="3"/>
      <c r="B28" s="9" t="s">
        <v>26</v>
      </c>
      <c r="C28" s="3"/>
      <c r="D28" s="17">
        <v>7120.8879999999999</v>
      </c>
      <c r="E28" s="17">
        <f t="shared" si="0"/>
        <v>90317.111999999994</v>
      </c>
      <c r="F28" s="17">
        <v>97438</v>
      </c>
    </row>
    <row r="29" spans="1:10" ht="15.75" x14ac:dyDescent="0.25">
      <c r="A29" s="3"/>
      <c r="B29" s="9" t="s">
        <v>27</v>
      </c>
      <c r="C29" s="3"/>
      <c r="D29" s="17">
        <v>9667.9779999999992</v>
      </c>
      <c r="E29" s="17">
        <f t="shared" si="0"/>
        <v>219736.022</v>
      </c>
      <c r="F29" s="17">
        <v>229404</v>
      </c>
    </row>
    <row r="30" spans="1:10" ht="15.75" x14ac:dyDescent="0.25">
      <c r="A30" s="3"/>
      <c r="B30" s="3" t="s">
        <v>28</v>
      </c>
      <c r="C30" s="3"/>
      <c r="D30" s="15">
        <v>6202.0460000000003</v>
      </c>
      <c r="E30" s="15">
        <f t="shared" si="0"/>
        <v>46134.953999999998</v>
      </c>
      <c r="F30" s="15">
        <v>52337</v>
      </c>
    </row>
    <row r="31" spans="1:10" ht="15.75" x14ac:dyDescent="0.25">
      <c r="A31" s="7">
        <v>4</v>
      </c>
      <c r="B31" s="7" t="s">
        <v>72</v>
      </c>
      <c r="C31" s="7">
        <v>4</v>
      </c>
      <c r="D31" s="14">
        <f>D32+D33+D34+D35</f>
        <v>1212.1320000000001</v>
      </c>
      <c r="E31" s="14">
        <f t="shared" si="0"/>
        <v>38186.933000000005</v>
      </c>
      <c r="F31" s="14">
        <v>39399.065000000002</v>
      </c>
    </row>
    <row r="32" spans="1:10" ht="31.5" x14ac:dyDescent="0.25">
      <c r="A32" s="3"/>
      <c r="B32" s="9" t="s">
        <v>29</v>
      </c>
      <c r="C32" s="3"/>
      <c r="D32" s="17">
        <v>179.577</v>
      </c>
      <c r="E32" s="17">
        <f t="shared" si="0"/>
        <v>9781.6140000000014</v>
      </c>
      <c r="F32" s="17">
        <v>9961.1910000000007</v>
      </c>
    </row>
    <row r="33" spans="1:6" ht="15.75" x14ac:dyDescent="0.25">
      <c r="A33" s="3"/>
      <c r="B33" s="3" t="s">
        <v>30</v>
      </c>
      <c r="C33" s="3"/>
      <c r="D33" s="15">
        <v>426.48899999999998</v>
      </c>
      <c r="E33" s="15">
        <f t="shared" si="0"/>
        <v>11969.811</v>
      </c>
      <c r="F33" s="15">
        <v>12396.3</v>
      </c>
    </row>
    <row r="34" spans="1:6" ht="15.75" x14ac:dyDescent="0.25">
      <c r="A34" s="3"/>
      <c r="B34" s="3" t="s">
        <v>31</v>
      </c>
      <c r="C34" s="3"/>
      <c r="D34" s="15">
        <v>179.577</v>
      </c>
      <c r="E34" s="15">
        <f t="shared" si="0"/>
        <v>7520.4229999999998</v>
      </c>
      <c r="F34" s="15">
        <v>7700</v>
      </c>
    </row>
    <row r="35" spans="1:6" ht="15.75" x14ac:dyDescent="0.25">
      <c r="A35" s="3"/>
      <c r="B35" s="3" t="s">
        <v>32</v>
      </c>
      <c r="C35" s="3"/>
      <c r="D35" s="15">
        <v>426.48899999999998</v>
      </c>
      <c r="E35" s="15">
        <f t="shared" si="0"/>
        <v>8915.0850000000009</v>
      </c>
      <c r="F35" s="15">
        <v>9341.5740000000005</v>
      </c>
    </row>
    <row r="36" spans="1:6" ht="15.75" x14ac:dyDescent="0.25">
      <c r="A36" s="7">
        <v>5</v>
      </c>
      <c r="B36" s="7" t="s">
        <v>73</v>
      </c>
      <c r="C36" s="7">
        <v>2</v>
      </c>
      <c r="D36" s="14">
        <f>D37+D38</f>
        <v>6382.6379999999999</v>
      </c>
      <c r="E36" s="14">
        <f t="shared" si="0"/>
        <v>164575.682</v>
      </c>
      <c r="F36" s="14">
        <v>170958.32</v>
      </c>
    </row>
    <row r="37" spans="1:6" ht="15.75" x14ac:dyDescent="0.25">
      <c r="A37" s="3"/>
      <c r="B37" s="3" t="s">
        <v>33</v>
      </c>
      <c r="C37" s="3"/>
      <c r="D37" s="15">
        <v>3886.6469999999999</v>
      </c>
      <c r="E37" s="15">
        <f t="shared" si="0"/>
        <v>107429.773</v>
      </c>
      <c r="F37" s="15">
        <v>111316.42</v>
      </c>
    </row>
    <row r="38" spans="1:6" ht="15.75" x14ac:dyDescent="0.25">
      <c r="A38" s="3"/>
      <c r="B38" s="3" t="s">
        <v>34</v>
      </c>
      <c r="C38" s="3"/>
      <c r="D38" s="15">
        <v>2495.991</v>
      </c>
      <c r="E38" s="15">
        <f t="shared" si="0"/>
        <v>57145.909</v>
      </c>
      <c r="F38" s="15">
        <v>59641.9</v>
      </c>
    </row>
    <row r="39" spans="1:6" ht="15.75" x14ac:dyDescent="0.25">
      <c r="A39" s="7">
        <v>6</v>
      </c>
      <c r="B39" s="7" t="s">
        <v>74</v>
      </c>
      <c r="C39" s="7">
        <v>1</v>
      </c>
      <c r="D39" s="14">
        <f>D40</f>
        <v>293.43299999999999</v>
      </c>
      <c r="E39" s="14">
        <f t="shared" si="0"/>
        <v>1491.2260000000001</v>
      </c>
      <c r="F39" s="14">
        <v>1784.6590000000001</v>
      </c>
    </row>
    <row r="40" spans="1:6" ht="15.75" x14ac:dyDescent="0.25">
      <c r="A40" s="3"/>
      <c r="B40" s="3" t="s">
        <v>35</v>
      </c>
      <c r="C40" s="3"/>
      <c r="D40" s="15">
        <v>293.43299999999999</v>
      </c>
      <c r="E40" s="15">
        <f t="shared" si="0"/>
        <v>1491.2260000000001</v>
      </c>
      <c r="F40" s="15">
        <v>1784.6590000000001</v>
      </c>
    </row>
    <row r="41" spans="1:6" ht="15.75" x14ac:dyDescent="0.25">
      <c r="A41" s="7">
        <v>7</v>
      </c>
      <c r="B41" s="7" t="s">
        <v>75</v>
      </c>
      <c r="C41" s="7">
        <v>3</v>
      </c>
      <c r="D41" s="14">
        <f>D42+D43+D44</f>
        <v>4043.277</v>
      </c>
      <c r="E41" s="14">
        <f t="shared" si="0"/>
        <v>66484.192999999999</v>
      </c>
      <c r="F41" s="14">
        <v>70527.47</v>
      </c>
    </row>
    <row r="42" spans="1:6" ht="30" customHeight="1" x14ac:dyDescent="0.25">
      <c r="A42" s="3"/>
      <c r="B42" s="9" t="s">
        <v>36</v>
      </c>
      <c r="C42" s="3"/>
      <c r="D42" s="17">
        <v>1553.297</v>
      </c>
      <c r="E42" s="17">
        <f t="shared" si="0"/>
        <v>24123.513000000003</v>
      </c>
      <c r="F42" s="17">
        <v>25676.81</v>
      </c>
    </row>
    <row r="43" spans="1:6" ht="15.75" x14ac:dyDescent="0.25">
      <c r="A43" s="3"/>
      <c r="B43" s="3" t="s">
        <v>37</v>
      </c>
      <c r="C43" s="3"/>
      <c r="D43" s="15">
        <v>1553.297</v>
      </c>
      <c r="E43" s="15">
        <f t="shared" si="0"/>
        <v>27408.263000000003</v>
      </c>
      <c r="F43" s="15">
        <v>28961.56</v>
      </c>
    </row>
    <row r="44" spans="1:6" ht="15.75" x14ac:dyDescent="0.25">
      <c r="A44" s="3"/>
      <c r="B44" s="3" t="s">
        <v>38</v>
      </c>
      <c r="C44" s="3"/>
      <c r="D44" s="15">
        <v>936.68299999999999</v>
      </c>
      <c r="E44" s="15">
        <f t="shared" si="0"/>
        <v>14952.417000000001</v>
      </c>
      <c r="F44" s="15">
        <v>15889.1</v>
      </c>
    </row>
    <row r="45" spans="1:6" ht="15.75" x14ac:dyDescent="0.25">
      <c r="A45" s="2">
        <v>8</v>
      </c>
      <c r="B45" s="2" t="s">
        <v>76</v>
      </c>
      <c r="C45" s="2">
        <v>5</v>
      </c>
      <c r="D45" s="18">
        <f>D46+D47+D48+D49+D50</f>
        <v>4300.9570000000003</v>
      </c>
      <c r="E45" s="14">
        <f t="shared" si="0"/>
        <v>62642.722999999991</v>
      </c>
      <c r="F45" s="18">
        <v>66943.679999999993</v>
      </c>
    </row>
    <row r="46" spans="1:6" ht="15.75" x14ac:dyDescent="0.25">
      <c r="A46" s="4"/>
      <c r="B46" s="4" t="s">
        <v>39</v>
      </c>
      <c r="C46" s="4"/>
      <c r="D46" s="17">
        <v>1030.345</v>
      </c>
      <c r="E46" s="15">
        <f t="shared" si="0"/>
        <v>20023.154999999999</v>
      </c>
      <c r="F46" s="17">
        <v>21053.5</v>
      </c>
    </row>
    <row r="47" spans="1:6" ht="15.75" x14ac:dyDescent="0.25">
      <c r="A47" s="4"/>
      <c r="B47" s="4" t="s">
        <v>40</v>
      </c>
      <c r="C47" s="4"/>
      <c r="D47" s="17">
        <v>1030.345</v>
      </c>
      <c r="E47" s="15">
        <f t="shared" si="0"/>
        <v>18138.004999999997</v>
      </c>
      <c r="F47" s="17">
        <v>19168.349999999999</v>
      </c>
    </row>
    <row r="48" spans="1:6" ht="15.75" x14ac:dyDescent="0.25">
      <c r="A48" s="4"/>
      <c r="B48" s="4" t="s">
        <v>41</v>
      </c>
      <c r="C48" s="4"/>
      <c r="D48" s="17">
        <v>1030.345</v>
      </c>
      <c r="E48" s="15">
        <f t="shared" si="0"/>
        <v>13122.205</v>
      </c>
      <c r="F48" s="17">
        <v>14152.55</v>
      </c>
    </row>
    <row r="49" spans="1:6" ht="15.75" x14ac:dyDescent="0.25">
      <c r="A49" s="4"/>
      <c r="B49" s="4" t="s">
        <v>42</v>
      </c>
      <c r="C49" s="4"/>
      <c r="D49" s="17">
        <v>1030.345</v>
      </c>
      <c r="E49" s="15">
        <f t="shared" si="0"/>
        <v>10424.065000000001</v>
      </c>
      <c r="F49" s="17">
        <v>11454.41</v>
      </c>
    </row>
    <row r="50" spans="1:6" ht="31.5" x14ac:dyDescent="0.25">
      <c r="A50" s="4"/>
      <c r="B50" s="11" t="s">
        <v>43</v>
      </c>
      <c r="C50" s="4"/>
      <c r="D50" s="17">
        <v>179.577</v>
      </c>
      <c r="E50" s="17">
        <f t="shared" si="0"/>
        <v>935.29199999999992</v>
      </c>
      <c r="F50" s="17">
        <v>1114.8689999999999</v>
      </c>
    </row>
    <row r="51" spans="1:6" ht="15.75" x14ac:dyDescent="0.25">
      <c r="A51" s="2">
        <v>9</v>
      </c>
      <c r="B51" s="2" t="s">
        <v>77</v>
      </c>
      <c r="C51" s="2">
        <v>11</v>
      </c>
      <c r="D51" s="18">
        <f>D52+D53+D54+D55+D56+D57+D58+D59+D60+D61+D62</f>
        <v>12774.209000000003</v>
      </c>
      <c r="E51" s="14">
        <f>F51-D51</f>
        <v>731115.79099999997</v>
      </c>
      <c r="F51" s="18">
        <v>743890</v>
      </c>
    </row>
    <row r="52" spans="1:6" ht="15.75" x14ac:dyDescent="0.25">
      <c r="A52" s="4"/>
      <c r="B52" s="4" t="s">
        <v>44</v>
      </c>
      <c r="C52" s="4"/>
      <c r="D52" s="17">
        <v>2039.636</v>
      </c>
      <c r="E52" s="15">
        <f t="shared" si="0"/>
        <v>71341.764999999999</v>
      </c>
      <c r="F52" s="17">
        <v>73381.400999999998</v>
      </c>
    </row>
    <row r="53" spans="1:6" ht="15.75" x14ac:dyDescent="0.25">
      <c r="A53" s="4"/>
      <c r="B53" s="4" t="s">
        <v>45</v>
      </c>
      <c r="C53" s="4"/>
      <c r="D53" s="17">
        <v>2039.636</v>
      </c>
      <c r="E53" s="15">
        <f t="shared" si="0"/>
        <v>104726.664</v>
      </c>
      <c r="F53" s="17">
        <v>106766.3</v>
      </c>
    </row>
    <row r="54" spans="1:6" ht="15.75" x14ac:dyDescent="0.25">
      <c r="A54" s="4"/>
      <c r="B54" s="11" t="s">
        <v>46</v>
      </c>
      <c r="C54" s="4"/>
      <c r="D54" s="17">
        <v>1912.989</v>
      </c>
      <c r="E54" s="17">
        <f t="shared" si="0"/>
        <v>193139.41099999999</v>
      </c>
      <c r="F54" s="17">
        <v>195052.4</v>
      </c>
    </row>
    <row r="55" spans="1:6" ht="15.75" x14ac:dyDescent="0.25">
      <c r="A55" s="4"/>
      <c r="B55" s="4" t="s">
        <v>47</v>
      </c>
      <c r="C55" s="4"/>
      <c r="D55" s="17">
        <v>1286.421</v>
      </c>
      <c r="E55" s="15">
        <f t="shared" si="0"/>
        <v>11373.679</v>
      </c>
      <c r="F55" s="17">
        <v>12660.1</v>
      </c>
    </row>
    <row r="56" spans="1:6" ht="15.75" x14ac:dyDescent="0.25">
      <c r="A56" s="4"/>
      <c r="B56" s="4" t="s">
        <v>48</v>
      </c>
      <c r="C56" s="4"/>
      <c r="D56" s="19">
        <v>179.577</v>
      </c>
      <c r="E56" s="15">
        <f t="shared" si="0"/>
        <v>1639.0229999999999</v>
      </c>
      <c r="F56" s="17">
        <v>1818.6</v>
      </c>
    </row>
    <row r="57" spans="1:6" ht="15.75" x14ac:dyDescent="0.25">
      <c r="A57" s="4"/>
      <c r="B57" s="4" t="s">
        <v>49</v>
      </c>
      <c r="C57" s="4"/>
      <c r="D57" s="17">
        <v>179.577</v>
      </c>
      <c r="E57" s="15">
        <f t="shared" si="0"/>
        <v>5191.223</v>
      </c>
      <c r="F57" s="17">
        <v>5370.8</v>
      </c>
    </row>
    <row r="58" spans="1:6" ht="15.75" x14ac:dyDescent="0.25">
      <c r="A58" s="4"/>
      <c r="B58" s="4" t="s">
        <v>50</v>
      </c>
      <c r="C58" s="4"/>
      <c r="D58" s="19">
        <v>179.577</v>
      </c>
      <c r="E58" s="15">
        <f t="shared" si="0"/>
        <v>1639.0229999999999</v>
      </c>
      <c r="F58" s="17">
        <v>1818.6</v>
      </c>
    </row>
    <row r="59" spans="1:6" ht="15.75" x14ac:dyDescent="0.25">
      <c r="A59" s="4"/>
      <c r="B59" s="4" t="s">
        <v>51</v>
      </c>
      <c r="C59" s="4"/>
      <c r="D59" s="17">
        <v>2050.7739999999999</v>
      </c>
      <c r="E59" s="15">
        <f t="shared" si="0"/>
        <v>333046.02600000001</v>
      </c>
      <c r="F59" s="17">
        <v>335096.8</v>
      </c>
    </row>
    <row r="60" spans="1:6" ht="15.75" x14ac:dyDescent="0.25">
      <c r="A60" s="4"/>
      <c r="B60" s="4" t="s">
        <v>52</v>
      </c>
      <c r="C60" s="4"/>
      <c r="D60" s="19">
        <v>1131.9659999999999</v>
      </c>
      <c r="E60" s="15">
        <f t="shared" si="0"/>
        <v>3908.8340000000003</v>
      </c>
      <c r="F60" s="17">
        <v>5040.8</v>
      </c>
    </row>
    <row r="61" spans="1:6" ht="15.75" x14ac:dyDescent="0.25">
      <c r="A61" s="4"/>
      <c r="B61" s="4" t="s">
        <v>53</v>
      </c>
      <c r="C61" s="4"/>
      <c r="D61" s="17">
        <v>887.02800000000002</v>
      </c>
      <c r="E61" s="15">
        <f t="shared" si="0"/>
        <v>2888.2719999999999</v>
      </c>
      <c r="F61" s="17">
        <v>3775.3</v>
      </c>
    </row>
    <row r="62" spans="1:6" ht="15.75" x14ac:dyDescent="0.25">
      <c r="A62" s="4"/>
      <c r="B62" s="4" t="s">
        <v>54</v>
      </c>
      <c r="C62" s="4"/>
      <c r="D62" s="17">
        <v>887.02800000000002</v>
      </c>
      <c r="E62" s="15">
        <f t="shared" si="0"/>
        <v>2221.8720000000003</v>
      </c>
      <c r="F62" s="17">
        <v>3108.9</v>
      </c>
    </row>
    <row r="63" spans="1:6" ht="15.75" x14ac:dyDescent="0.25">
      <c r="A63" s="2">
        <v>10</v>
      </c>
      <c r="B63" s="2" t="s">
        <v>78</v>
      </c>
      <c r="C63" s="2">
        <v>4</v>
      </c>
      <c r="D63" s="18">
        <f>D64+D65+D66+D67</f>
        <v>718.30799999999999</v>
      </c>
      <c r="E63" s="14">
        <f t="shared" si="0"/>
        <v>6966.692</v>
      </c>
      <c r="F63" s="18">
        <v>7685</v>
      </c>
    </row>
    <row r="64" spans="1:6" ht="15.75" x14ac:dyDescent="0.25">
      <c r="A64" s="4"/>
      <c r="B64" s="4" t="s">
        <v>55</v>
      </c>
      <c r="C64" s="4"/>
      <c r="D64" s="17">
        <v>179.577</v>
      </c>
      <c r="E64" s="15">
        <f t="shared" si="0"/>
        <v>1585.423</v>
      </c>
      <c r="F64" s="17">
        <v>1765</v>
      </c>
    </row>
    <row r="65" spans="1:10" ht="15.75" x14ac:dyDescent="0.25">
      <c r="A65" s="4"/>
      <c r="B65" s="4" t="s">
        <v>56</v>
      </c>
      <c r="C65" s="4"/>
      <c r="D65" s="17">
        <v>179.577</v>
      </c>
      <c r="E65" s="15">
        <f t="shared" si="0"/>
        <v>1589.423</v>
      </c>
      <c r="F65" s="17">
        <v>1769</v>
      </c>
    </row>
    <row r="66" spans="1:10" ht="15.75" x14ac:dyDescent="0.25">
      <c r="A66" s="4"/>
      <c r="B66" s="4" t="s">
        <v>57</v>
      </c>
      <c r="C66" s="4"/>
      <c r="D66" s="17">
        <v>179.577</v>
      </c>
      <c r="E66" s="15">
        <f t="shared" si="0"/>
        <v>1626.423</v>
      </c>
      <c r="F66" s="17">
        <v>1806</v>
      </c>
    </row>
    <row r="67" spans="1:10" ht="15.75" x14ac:dyDescent="0.25">
      <c r="A67" s="4"/>
      <c r="B67" s="4" t="s">
        <v>58</v>
      </c>
      <c r="C67" s="4"/>
      <c r="D67" s="17">
        <v>179.577</v>
      </c>
      <c r="E67" s="15">
        <f t="shared" si="0"/>
        <v>2165.4229999999998</v>
      </c>
      <c r="F67" s="17">
        <v>2345</v>
      </c>
    </row>
    <row r="68" spans="1:10" ht="15.75" x14ac:dyDescent="0.25">
      <c r="A68" s="2">
        <v>11</v>
      </c>
      <c r="B68" s="2" t="s">
        <v>79</v>
      </c>
      <c r="C68" s="2">
        <v>2</v>
      </c>
      <c r="D68" s="18">
        <f>D69</f>
        <v>29154.764999999999</v>
      </c>
      <c r="E68" s="14">
        <f t="shared" si="0"/>
        <v>2294606.9750000001</v>
      </c>
      <c r="F68" s="18">
        <v>2323761.7400000002</v>
      </c>
    </row>
    <row r="69" spans="1:10" ht="31.5" x14ac:dyDescent="0.3">
      <c r="A69" s="10"/>
      <c r="B69" s="11" t="s">
        <v>59</v>
      </c>
      <c r="C69" s="2"/>
      <c r="D69" s="22">
        <v>29154.764999999999</v>
      </c>
      <c r="E69" s="17">
        <f t="shared" si="0"/>
        <v>1236334.9750000001</v>
      </c>
      <c r="F69" s="17">
        <v>1265489.74</v>
      </c>
    </row>
    <row r="70" spans="1:10" ht="15.75" x14ac:dyDescent="0.25">
      <c r="A70" s="2"/>
      <c r="B70" s="11" t="s">
        <v>60</v>
      </c>
      <c r="C70" s="2"/>
      <c r="D70" s="23"/>
      <c r="E70" s="17">
        <f t="shared" ref="E70" si="1">F70-D70</f>
        <v>1058272</v>
      </c>
      <c r="F70" s="17">
        <v>1058272</v>
      </c>
      <c r="J70" s="12"/>
    </row>
    <row r="71" spans="1:10" ht="15.75" x14ac:dyDescent="0.25">
      <c r="A71" s="2">
        <v>12</v>
      </c>
      <c r="B71" s="2" t="s">
        <v>80</v>
      </c>
      <c r="C71" s="2">
        <v>5</v>
      </c>
      <c r="D71" s="18">
        <f>D72+D73+D74+D75+D76</f>
        <v>7064.817</v>
      </c>
      <c r="E71" s="18">
        <f>F71-D71</f>
        <v>156716.18299999999</v>
      </c>
      <c r="F71" s="18">
        <v>163781</v>
      </c>
    </row>
    <row r="72" spans="1:10" ht="15.75" x14ac:dyDescent="0.25">
      <c r="A72" s="4"/>
      <c r="B72" s="4" t="s">
        <v>61</v>
      </c>
      <c r="C72" s="4"/>
      <c r="D72" s="17">
        <v>179.577</v>
      </c>
      <c r="E72" s="17">
        <f t="shared" ref="E72:E76" si="2">F72-D72</f>
        <v>3642.2960000000003</v>
      </c>
      <c r="F72" s="17">
        <v>3821.873</v>
      </c>
    </row>
    <row r="73" spans="1:10" ht="15.75" x14ac:dyDescent="0.25">
      <c r="A73" s="4"/>
      <c r="B73" s="4" t="s">
        <v>62</v>
      </c>
      <c r="C73" s="4"/>
      <c r="D73" s="17">
        <v>2996.2</v>
      </c>
      <c r="E73" s="17">
        <f t="shared" si="2"/>
        <v>54927.133000000002</v>
      </c>
      <c r="F73" s="17">
        <v>57923.332999999999</v>
      </c>
    </row>
    <row r="74" spans="1:10" ht="15.75" x14ac:dyDescent="0.25">
      <c r="A74" s="4"/>
      <c r="B74" s="4" t="s">
        <v>63</v>
      </c>
      <c r="C74" s="4"/>
      <c r="D74" s="17">
        <v>1213.472</v>
      </c>
      <c r="E74" s="17">
        <f t="shared" si="2"/>
        <v>24306.957999999999</v>
      </c>
      <c r="F74" s="17">
        <v>25520.43</v>
      </c>
    </row>
    <row r="75" spans="1:10" ht="32.25" customHeight="1" x14ac:dyDescent="0.25">
      <c r="A75" s="4"/>
      <c r="B75" s="11" t="s">
        <v>64</v>
      </c>
      <c r="C75" s="4"/>
      <c r="D75" s="17">
        <v>179.577</v>
      </c>
      <c r="E75" s="17">
        <f t="shared" si="2"/>
        <v>1766.2860000000001</v>
      </c>
      <c r="F75" s="17">
        <v>1945.8630000000001</v>
      </c>
    </row>
    <row r="76" spans="1:10" ht="15.75" x14ac:dyDescent="0.25">
      <c r="A76" s="4"/>
      <c r="B76" s="4" t="s">
        <v>65</v>
      </c>
      <c r="C76" s="4"/>
      <c r="D76" s="17">
        <v>2495.991</v>
      </c>
      <c r="E76" s="17">
        <f t="shared" si="2"/>
        <v>72073.445000000007</v>
      </c>
      <c r="F76" s="17">
        <v>74569.436000000002</v>
      </c>
    </row>
    <row r="77" spans="1:10" ht="15.75" x14ac:dyDescent="0.25">
      <c r="A77" s="2"/>
      <c r="B77" s="2" t="s">
        <v>4</v>
      </c>
      <c r="C77" s="2">
        <f>C4+C10+C14+C31+C36+C39+C41+C45+C51+C63+C68+C71</f>
        <v>61</v>
      </c>
      <c r="D77" s="18">
        <f>D71+D68+D63+D51+D45+D41+D39+D36+D31+D14+D10+D4</f>
        <v>207312.13000000003</v>
      </c>
      <c r="E77" s="18">
        <f>F77-D77</f>
        <v>6200430.5940000014</v>
      </c>
      <c r="F77" s="18">
        <f>F4+F10+F14+F31+F36+F39+F41+F45+F51+F63+F68+F71</f>
        <v>6407742.7240000013</v>
      </c>
    </row>
    <row r="78" spans="1:10" ht="15.75" x14ac:dyDescent="0.25">
      <c r="A78" s="5"/>
      <c r="B78" s="5"/>
      <c r="C78" s="5"/>
      <c r="D78" s="5"/>
      <c r="E78" s="5"/>
      <c r="F78" s="5"/>
    </row>
    <row r="79" spans="1:10" ht="15.75" x14ac:dyDescent="0.25">
      <c r="A79" s="5"/>
      <c r="B79" s="5"/>
      <c r="C79" s="5"/>
      <c r="D79" s="5"/>
      <c r="E79" s="5"/>
      <c r="F79" s="5"/>
    </row>
    <row r="80" spans="1:10" ht="15.75" x14ac:dyDescent="0.25">
      <c r="A80" s="5"/>
      <c r="B80" s="5"/>
      <c r="C80" s="5"/>
      <c r="D80" s="5"/>
      <c r="E80" s="5"/>
      <c r="F80" s="5"/>
    </row>
    <row r="81" spans="1:6" x14ac:dyDescent="0.25">
      <c r="A81" s="6"/>
      <c r="B81" s="6"/>
      <c r="C81" s="6"/>
      <c r="D81" s="6"/>
      <c r="E81" s="6"/>
      <c r="F81" s="6"/>
    </row>
  </sheetData>
  <mergeCells count="3">
    <mergeCell ref="A1:F1"/>
    <mergeCell ref="A2:H2"/>
    <mergeCell ref="D69:D70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2017-11-03T12:06:27Z</dcterms:modified>
</cp:coreProperties>
</file>