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730" windowHeight="9780"/>
  </bookViews>
  <sheets>
    <sheet name="Шенгельдинский ПУ" sheetId="1" r:id="rId1"/>
  </sheets>
  <externalReferences>
    <externalReference r:id="rId2"/>
    <externalReference r:id="rId3"/>
  </externalReferences>
  <definedNames>
    <definedName name="AS2DocOpenMode" hidden="1">"AS2DocumentEdit"</definedName>
    <definedName name="TextRefCopyRangeCount" hidden="1">3</definedName>
    <definedName name="АБП">'[1]Служебный ФКРБ'!$A$2:$A$136</definedName>
    <definedName name="ВидПредмета">'[1]Вид предмета'!$A$1:$A$3</definedName>
    <definedName name="_xlnm.Print_Titles" localSheetId="0">'Шенгельдинский ПУ'!$A:$C,'Шенгельдинский ПУ'!$5:$5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'Шенгельдинский ПУ'!$A$1:$G$70</definedName>
    <definedName name="Программа">'[1]Служебный ФКРБ'!$B$2:$B$145</definedName>
    <definedName name="ролгорлгрд">'[2]Exchange Rate Link Sheet'!$I$12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35" i="1"/>
  <c r="F36"/>
  <c r="F37"/>
  <c r="F38"/>
  <c r="F10"/>
  <c r="E54"/>
  <c r="F33" l="1"/>
  <c r="F32"/>
  <c r="E18"/>
  <c r="E21"/>
  <c r="E41" l="1"/>
  <c r="E38"/>
  <c r="E34"/>
  <c r="E28"/>
  <c r="D53"/>
  <c r="D41"/>
  <c r="D38"/>
  <c r="E27" l="1"/>
  <c r="F14"/>
  <c r="D52" l="1"/>
  <c r="F52" s="1"/>
  <c r="D51"/>
  <c r="F51" s="1"/>
  <c r="E50"/>
  <c r="D50"/>
  <c r="F46"/>
  <c r="F44"/>
  <c r="F43"/>
  <c r="F42"/>
  <c r="F40"/>
  <c r="F39"/>
  <c r="F31"/>
  <c r="F30"/>
  <c r="F29"/>
  <c r="F20"/>
  <c r="F19"/>
  <c r="D18"/>
  <c r="F17"/>
  <c r="E16"/>
  <c r="D16"/>
  <c r="F15"/>
  <c r="F13"/>
  <c r="F12"/>
  <c r="E11"/>
  <c r="F9"/>
  <c r="F8"/>
  <c r="E7"/>
  <c r="D7"/>
  <c r="F34" l="1"/>
  <c r="F16"/>
  <c r="F11"/>
  <c r="E6"/>
  <c r="F50"/>
  <c r="F7"/>
  <c r="F18"/>
  <c r="F28"/>
  <c r="F6" l="1"/>
  <c r="E48"/>
  <c r="F27"/>
  <c r="D48"/>
  <c r="D49" l="1"/>
  <c r="E53"/>
  <c r="E49"/>
  <c r="F49" l="1"/>
</calcChain>
</file>

<file path=xl/sharedStrings.xml><?xml version="1.0" encoding="utf-8"?>
<sst xmlns="http://schemas.openxmlformats.org/spreadsheetml/2006/main" count="199" uniqueCount="124">
  <si>
    <t xml:space="preserve">Отчет о ходе исполнения тарифной сметы </t>
  </si>
  <si>
    <t>№ п/п</t>
  </si>
  <si>
    <t>Наименование показателей</t>
  </si>
  <si>
    <t>Единица измерения</t>
  </si>
  <si>
    <t>Предусмотрено в утвержденной тарифной смете</t>
  </si>
  <si>
    <t>Фактически сложившиеся  показатели тарифной сметы</t>
  </si>
  <si>
    <t>Отклонение, %</t>
  </si>
  <si>
    <t>Причины отклонения</t>
  </si>
  <si>
    <t>I</t>
  </si>
  <si>
    <t>Затраты на производство товаров и предоставление услуг, всего в том числе</t>
  </si>
  <si>
    <t>тыс.тенге</t>
  </si>
  <si>
    <t>Материальные затраты, всего в том числе</t>
  </si>
  <si>
    <t>1.2</t>
  </si>
  <si>
    <t>ГСМ</t>
  </si>
  <si>
    <t>1.3</t>
  </si>
  <si>
    <t>Запасные части</t>
  </si>
  <si>
    <t>Электроэнергия</t>
  </si>
  <si>
    <t>Расходы  на оплату труда, всего в том числе</t>
  </si>
  <si>
    <t>2.1</t>
  </si>
  <si>
    <t>Заработная плата производственного персонала</t>
  </si>
  <si>
    <t>2.2</t>
  </si>
  <si>
    <t>Амортизация</t>
  </si>
  <si>
    <t>4</t>
  </si>
  <si>
    <t>Ремонт, всего, в т.ч.</t>
  </si>
  <si>
    <t>4.1</t>
  </si>
  <si>
    <t>Текущий ремонт, не приводящий к увеличению стоимости основных фондов</t>
  </si>
  <si>
    <t>Прочие затраты, всего.в т.ч.</t>
  </si>
  <si>
    <t>Охрана труда и техники безопасности</t>
  </si>
  <si>
    <t>II</t>
  </si>
  <si>
    <t>Расходы периода, всего, в том числе</t>
  </si>
  <si>
    <t>Общие и административные расходы, всего в том числе</t>
  </si>
  <si>
    <t>6.1</t>
  </si>
  <si>
    <t>Заработная плата административного персонала</t>
  </si>
  <si>
    <t>6.2</t>
  </si>
  <si>
    <t>7</t>
  </si>
  <si>
    <t>7.1</t>
  </si>
  <si>
    <t>Плата за пользование водными ресурсами</t>
  </si>
  <si>
    <t>7.2</t>
  </si>
  <si>
    <t>7.3</t>
  </si>
  <si>
    <t>Налог на имущество</t>
  </si>
  <si>
    <t>Технический осмотр автотранспорта</t>
  </si>
  <si>
    <t>Страхование автотранспорта</t>
  </si>
  <si>
    <t>Канцелярские товары</t>
  </si>
  <si>
    <t>Услуги банка</t>
  </si>
  <si>
    <t>III</t>
  </si>
  <si>
    <t>Всего затрат на предоставление услуг</t>
  </si>
  <si>
    <t>IV</t>
  </si>
  <si>
    <t>Прибыль/Убыток</t>
  </si>
  <si>
    <t>V</t>
  </si>
  <si>
    <t>Всего доходов</t>
  </si>
  <si>
    <t>Сумма не возмещенного СЕМ дохода</t>
  </si>
  <si>
    <t>Доход за минусом уже возмещенного СЕМ дохода</t>
  </si>
  <si>
    <t>VI</t>
  </si>
  <si>
    <t>Объем оказываемых услуг</t>
  </si>
  <si>
    <t xml:space="preserve">тыс.м3 </t>
  </si>
  <si>
    <t>VII</t>
  </si>
  <si>
    <t>Нормативные потери</t>
  </si>
  <si>
    <t>%</t>
  </si>
  <si>
    <t>тыс.м3</t>
  </si>
  <si>
    <t>VIII</t>
  </si>
  <si>
    <t>Тариф (без НДС)</t>
  </si>
  <si>
    <t>тенге/м3</t>
  </si>
  <si>
    <t>Наименование организации</t>
  </si>
  <si>
    <t xml:space="preserve">Алматинский филиал РГП "Казводхоз" КВР МСХ РК </t>
  </si>
  <si>
    <t>Адрес</t>
  </si>
  <si>
    <t>Аксуский район, с.Жансугурово, ул.Кабанбай батыра, 8</t>
  </si>
  <si>
    <t>Телефон</t>
  </si>
  <si>
    <t>8 728 230 92 34</t>
  </si>
  <si>
    <t>Адрес электронной почты</t>
  </si>
  <si>
    <t>rgp_sarkan@mail.ru</t>
  </si>
  <si>
    <t>Фамилия и телефон исполнителя</t>
  </si>
  <si>
    <t>И.о.директора</t>
  </si>
  <si>
    <t>М.П.</t>
  </si>
  <si>
    <t xml:space="preserve">Шенгельдинского производственного участка Алматинского филиала РГП "Казводхоз" КВР МСХ РК </t>
  </si>
  <si>
    <t>по состоянию на 01.12.2018 г.</t>
  </si>
  <si>
    <t>Социальный налог, соцотчисления</t>
  </si>
  <si>
    <t>Обязательное страхование работника от несчастных случаев</t>
  </si>
  <si>
    <t>Обязательное социальное мед.страхование</t>
  </si>
  <si>
    <t>Командировочные расходы</t>
  </si>
  <si>
    <t>Налог на транспорт</t>
  </si>
  <si>
    <t>Плата за эмиссии в окружающую среду</t>
  </si>
  <si>
    <t>Публикация в СМИ</t>
  </si>
  <si>
    <t>1.1</t>
  </si>
  <si>
    <t>2.3</t>
  </si>
  <si>
    <t>5.1</t>
  </si>
  <si>
    <t>5.2</t>
  </si>
  <si>
    <t>6.3</t>
  </si>
  <si>
    <t>Налоги</t>
  </si>
  <si>
    <t>Налог на землю</t>
  </si>
  <si>
    <t>Затраты на экологию</t>
  </si>
  <si>
    <t>8</t>
  </si>
  <si>
    <t>9</t>
  </si>
  <si>
    <t>Другие расходы, всего в т.ч.</t>
  </si>
  <si>
    <t>5.3</t>
  </si>
  <si>
    <t>Услуги сторонних организаций</t>
  </si>
  <si>
    <t>5.3.1</t>
  </si>
  <si>
    <t>Госэкспертиза</t>
  </si>
  <si>
    <t>5.3.2</t>
  </si>
  <si>
    <t>Обследование</t>
  </si>
  <si>
    <t>5.3.3</t>
  </si>
  <si>
    <t>Оценочные работы</t>
  </si>
  <si>
    <t>5.3.4</t>
  </si>
  <si>
    <t>Разработка ПСД и ПИР</t>
  </si>
  <si>
    <t>5.3.5</t>
  </si>
  <si>
    <t>Услуги по установке (монтажу) оборудования приборов учета (ультразвуковой счетчик-расходометр)</t>
  </si>
  <si>
    <t>Аренда транспорта</t>
  </si>
  <si>
    <t>6.4</t>
  </si>
  <si>
    <t>6.5</t>
  </si>
  <si>
    <t>8.1</t>
  </si>
  <si>
    <t>8.2</t>
  </si>
  <si>
    <t>9.1</t>
  </si>
  <si>
    <t>9.2</t>
  </si>
  <si>
    <t>9.3</t>
  </si>
  <si>
    <t>9.4</t>
  </si>
  <si>
    <t>9.5</t>
  </si>
  <si>
    <t>9.6</t>
  </si>
  <si>
    <t>Изготовление печати и штампа</t>
  </si>
  <si>
    <t>Кулембаев К.А.   ___________________________</t>
  </si>
  <si>
    <t>Тасболатова А. 8 728 230 92 34</t>
  </si>
  <si>
    <r>
      <t>Дата "10"</t>
    </r>
    <r>
      <rPr>
        <b/>
        <u/>
        <sz val="12"/>
        <rFont val="Times New Roman"/>
        <family val="1"/>
        <charset val="204"/>
      </rPr>
      <t xml:space="preserve"> 12  </t>
    </r>
    <r>
      <rPr>
        <b/>
        <sz val="12"/>
        <rFont val="Times New Roman"/>
        <family val="1"/>
        <charset val="204"/>
      </rPr>
      <t>2018г.</t>
    </r>
  </si>
  <si>
    <t>В связи с производственной необходимостью</t>
  </si>
  <si>
    <t>В связи с сокращением объемов оказываемых регулируемых услуг</t>
  </si>
  <si>
    <t xml:space="preserve"> </t>
  </si>
  <si>
    <t>В связи с увеличением нормы амортизации</t>
  </si>
</sst>
</file>

<file path=xl/styles.xml><?xml version="1.0" encoding="utf-8"?>
<styleSheet xmlns="http://schemas.openxmlformats.org/spreadsheetml/2006/main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0"/>
    <numFmt numFmtId="168" formatCode="000"/>
    <numFmt numFmtId="169" formatCode="0.000"/>
    <numFmt numFmtId="170" formatCode="#,##0.00&quot; &quot;[$руб.-419];[Red]&quot;-&quot;#,##0.00&quot; &quot;[$руб.-419]"/>
    <numFmt numFmtId="171" formatCode="_(* #,##0.00_);_(* \(#,##0.00\);_(* &quot;-&quot;??_);_(@_)"/>
    <numFmt numFmtId="172" formatCode="\€#,##0;&quot;-€&quot;#,##0"/>
    <numFmt numFmtId="173" formatCode="0.0"/>
    <numFmt numFmtId="174" formatCode="_-* #,##0_р_._-;\-* #,##0_р_._-;_-* &quot;-&quot;??_р_._-;_-@_-"/>
    <numFmt numFmtId="175" formatCode="_-* #,##0.00_-;\-* #,##0.00_-;_-* &quot;-&quot;??_-;_-@_-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b/>
      <u/>
      <sz val="12"/>
      <color theme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1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i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7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165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8" fillId="17" borderId="0" applyNumberFormat="0" applyBorder="0" applyAlignment="0" applyProtection="0"/>
    <xf numFmtId="1" fontId="19" fillId="0" borderId="0">
      <alignment horizontal="center" vertical="top" wrapText="1"/>
    </xf>
    <xf numFmtId="167" fontId="19" fillId="0" borderId="6">
      <alignment horizontal="center" vertical="top" wrapText="1"/>
    </xf>
    <xf numFmtId="168" fontId="19" fillId="0" borderId="6">
      <alignment horizontal="center" vertical="top" wrapText="1"/>
    </xf>
    <xf numFmtId="168" fontId="19" fillId="0" borderId="6">
      <alignment horizontal="center" vertical="top" wrapText="1"/>
    </xf>
    <xf numFmtId="168" fontId="19" fillId="0" borderId="6">
      <alignment horizontal="center" vertical="top" wrapText="1"/>
    </xf>
    <xf numFmtId="1" fontId="19" fillId="0" borderId="0">
      <alignment horizontal="center" vertical="top" wrapText="1"/>
    </xf>
    <xf numFmtId="167" fontId="19" fillId="0" borderId="0">
      <alignment horizontal="center" vertical="top" wrapText="1"/>
    </xf>
    <xf numFmtId="168" fontId="19" fillId="0" borderId="0">
      <alignment horizontal="center" vertical="top" wrapText="1"/>
    </xf>
    <xf numFmtId="168" fontId="19" fillId="0" borderId="0">
      <alignment horizontal="center" vertical="top" wrapText="1"/>
    </xf>
    <xf numFmtId="168" fontId="19" fillId="0" borderId="0">
      <alignment horizontal="center" vertical="top" wrapText="1"/>
    </xf>
    <xf numFmtId="0" fontId="19" fillId="0" borderId="0">
      <alignment horizontal="left" vertical="top" wrapText="1"/>
    </xf>
    <xf numFmtId="0" fontId="19" fillId="0" borderId="0">
      <alignment horizontal="left" vertical="top" wrapText="1"/>
    </xf>
    <xf numFmtId="0" fontId="8" fillId="0" borderId="0"/>
    <xf numFmtId="169" fontId="20" fillId="0" borderId="0"/>
    <xf numFmtId="0" fontId="21" fillId="0" borderId="0">
      <alignment horizontal="center"/>
    </xf>
    <xf numFmtId="0" fontId="19" fillId="0" borderId="6">
      <alignment horizontal="left" vertical="top"/>
    </xf>
    <xf numFmtId="0" fontId="19" fillId="0" borderId="7">
      <alignment horizontal="center" vertical="top" wrapText="1"/>
    </xf>
    <xf numFmtId="0" fontId="19" fillId="0" borderId="0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19" fillId="0" borderId="8">
      <alignment horizontal="left" vertical="top"/>
    </xf>
    <xf numFmtId="0" fontId="22" fillId="18" borderId="6">
      <alignment horizontal="left" vertical="top" wrapText="1"/>
    </xf>
    <xf numFmtId="0" fontId="22" fillId="18" borderId="6">
      <alignment horizontal="left" vertical="top" wrapText="1"/>
    </xf>
    <xf numFmtId="0" fontId="23" fillId="0" borderId="6">
      <alignment horizontal="left" vertical="top" wrapText="1"/>
    </xf>
    <xf numFmtId="0" fontId="19" fillId="0" borderId="6">
      <alignment horizontal="left" vertical="top" wrapText="1"/>
    </xf>
    <xf numFmtId="0" fontId="24" fillId="0" borderId="6">
      <alignment horizontal="left" vertical="top" wrapText="1"/>
    </xf>
    <xf numFmtId="0" fontId="25" fillId="0" borderId="0"/>
    <xf numFmtId="0" fontId="26" fillId="0" borderId="0"/>
    <xf numFmtId="0" fontId="27" fillId="0" borderId="0"/>
    <xf numFmtId="0" fontId="28" fillId="0" borderId="0"/>
    <xf numFmtId="170" fontId="28" fillId="0" borderId="0"/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2" fillId="0" borderId="0">
      <alignment horizontal="center" vertical="center"/>
    </xf>
    <xf numFmtId="0" fontId="30" fillId="0" borderId="0">
      <alignment horizontal="center" vertical="top"/>
    </xf>
    <xf numFmtId="0" fontId="32" fillId="0" borderId="0">
      <alignment horizontal="center" vertical="center" textRotation="90"/>
    </xf>
    <xf numFmtId="0" fontId="29" fillId="0" borderId="0">
      <alignment horizontal="left" vertical="top"/>
    </xf>
    <xf numFmtId="0" fontId="33" fillId="0" borderId="0">
      <alignment horizontal="left" vertical="top"/>
    </xf>
    <xf numFmtId="0" fontId="29" fillId="0" borderId="0">
      <alignment horizontal="right" vertical="top"/>
    </xf>
    <xf numFmtId="0" fontId="32" fillId="0" borderId="0">
      <alignment horizontal="center" vertical="center"/>
    </xf>
    <xf numFmtId="0" fontId="33" fillId="0" borderId="0">
      <alignment horizontal="left" vertical="top"/>
    </xf>
    <xf numFmtId="0" fontId="32" fillId="0" borderId="0">
      <alignment horizontal="center" vertical="center"/>
    </xf>
    <xf numFmtId="0" fontId="31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center" vertical="center" textRotation="90"/>
    </xf>
    <xf numFmtId="0" fontId="32" fillId="0" borderId="0">
      <alignment horizontal="right" vertical="top"/>
    </xf>
    <xf numFmtId="0" fontId="32" fillId="0" borderId="0">
      <alignment horizontal="left" vertical="top"/>
    </xf>
    <xf numFmtId="0" fontId="34" fillId="0" borderId="0">
      <alignment horizontal="left" vertical="top"/>
    </xf>
    <xf numFmtId="0" fontId="31" fillId="0" borderId="0">
      <alignment horizontal="left" vertical="top"/>
    </xf>
    <xf numFmtId="0" fontId="34" fillId="0" borderId="0">
      <alignment horizontal="right" vertical="top"/>
    </xf>
    <xf numFmtId="0" fontId="32" fillId="0" borderId="0">
      <alignment horizontal="right" vertical="top"/>
    </xf>
    <xf numFmtId="0" fontId="33" fillId="0" borderId="0">
      <alignment horizontal="right" vertical="top"/>
    </xf>
    <xf numFmtId="0" fontId="35" fillId="0" borderId="0">
      <alignment horizontal="center" vertical="top"/>
    </xf>
    <xf numFmtId="0" fontId="19" fillId="0" borderId="3">
      <alignment horizontal="center" textRotation="90" wrapText="1"/>
    </xf>
    <xf numFmtId="0" fontId="19" fillId="0" borderId="9">
      <alignment horizontal="center" textRotation="90" wrapText="1"/>
    </xf>
    <xf numFmtId="0" fontId="19" fillId="0" borderId="10">
      <alignment horizontal="center" vertical="center" wrapText="1"/>
    </xf>
    <xf numFmtId="0" fontId="19" fillId="0" borderId="9">
      <alignment horizontal="center" vertical="center" wrapText="1"/>
    </xf>
    <xf numFmtId="1" fontId="36" fillId="0" borderId="0">
      <alignment horizontal="center" vertical="top" wrapText="1"/>
    </xf>
    <xf numFmtId="167" fontId="36" fillId="0" borderId="6">
      <alignment horizontal="center" vertical="top" wrapText="1"/>
    </xf>
    <xf numFmtId="168" fontId="36" fillId="0" borderId="6">
      <alignment horizontal="center" vertical="top" wrapText="1"/>
    </xf>
    <xf numFmtId="168" fontId="36" fillId="0" borderId="6">
      <alignment horizontal="center" vertical="top" wrapText="1"/>
    </xf>
    <xf numFmtId="168" fontId="36" fillId="0" borderId="6">
      <alignment horizontal="center" vertical="top" wrapText="1"/>
    </xf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7" fillId="9" borderId="11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7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8" fillId="23" borderId="12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8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" fillId="0" borderId="0"/>
    <xf numFmtId="0" fontId="44" fillId="24" borderId="17" applyNumberFormat="0" applyAlignment="0" applyProtection="0"/>
    <xf numFmtId="0" fontId="44" fillId="24" borderId="17" applyNumberFormat="0" applyAlignment="0" applyProtection="0"/>
    <xf numFmtId="0" fontId="43" fillId="24" borderId="17" applyNumberFormat="0" applyAlignment="0" applyProtection="0"/>
    <xf numFmtId="0" fontId="43" fillId="24" borderId="17" applyNumberFormat="0" applyAlignment="0" applyProtection="0"/>
    <xf numFmtId="0" fontId="43" fillId="24" borderId="17" applyNumberFormat="0" applyAlignment="0" applyProtection="0"/>
    <xf numFmtId="0" fontId="43" fillId="24" borderId="17" applyNumberFormat="0" applyAlignment="0" applyProtection="0"/>
    <xf numFmtId="0" fontId="44" fillId="24" borderId="17" applyNumberFormat="0" applyAlignment="0" applyProtection="0"/>
    <xf numFmtId="0" fontId="44" fillId="24" borderId="1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27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" fillId="0" borderId="0">
      <alignment horizontal="center"/>
    </xf>
    <xf numFmtId="0" fontId="3" fillId="0" borderId="0"/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7" fillId="0" borderId="0"/>
    <xf numFmtId="0" fontId="3" fillId="0" borderId="0">
      <alignment horizontal="center"/>
    </xf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8" fillId="0" borderId="0"/>
    <xf numFmtId="0" fontId="8" fillId="0" borderId="0"/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50" fillId="0" borderId="0">
      <alignment horizontal="left"/>
    </xf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50" fillId="0" borderId="0">
      <alignment horizontal="left"/>
    </xf>
    <xf numFmtId="0" fontId="8" fillId="0" borderId="0"/>
    <xf numFmtId="0" fontId="8" fillId="0" borderId="0"/>
    <xf numFmtId="0" fontId="47" fillId="0" borderId="0">
      <alignment horizontal="center"/>
    </xf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7" fillId="0" borderId="0">
      <alignment horizontal="center"/>
    </xf>
    <xf numFmtId="0" fontId="8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50" fillId="0" borderId="0">
      <alignment horizontal="left"/>
    </xf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" fillId="0" borderId="0">
      <alignment horizontal="center"/>
    </xf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47" fillId="0" borderId="0"/>
    <xf numFmtId="0" fontId="3" fillId="0" borderId="0">
      <alignment horizontal="center"/>
    </xf>
    <xf numFmtId="0" fontId="47" fillId="0" borderId="0"/>
    <xf numFmtId="0" fontId="3" fillId="0" borderId="0">
      <alignment horizontal="center"/>
    </xf>
    <xf numFmtId="0" fontId="1" fillId="0" borderId="0"/>
    <xf numFmtId="0" fontId="4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3" fillId="0" borderId="0">
      <alignment horizontal="center"/>
    </xf>
    <xf numFmtId="0" fontId="50" fillId="0" borderId="0">
      <alignment horizontal="left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7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7" fillId="0" borderId="0"/>
    <xf numFmtId="0" fontId="52" fillId="0" borderId="0"/>
    <xf numFmtId="0" fontId="3" fillId="0" borderId="0"/>
    <xf numFmtId="0" fontId="47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50" fillId="0" borderId="0">
      <alignment horizontal="left"/>
    </xf>
    <xf numFmtId="0" fontId="50" fillId="0" borderId="0">
      <alignment horizontal="left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50" fillId="0" borderId="0">
      <alignment horizontal="left"/>
    </xf>
    <xf numFmtId="0" fontId="50" fillId="0" borderId="0">
      <alignment horizontal="left"/>
    </xf>
    <xf numFmtId="0" fontId="3" fillId="0" borderId="0">
      <alignment horizontal="center"/>
    </xf>
    <xf numFmtId="0" fontId="50" fillId="0" borderId="0">
      <alignment horizontal="left"/>
    </xf>
    <xf numFmtId="0" fontId="50" fillId="0" borderId="0">
      <alignment horizontal="left"/>
    </xf>
    <xf numFmtId="0" fontId="3" fillId="0" borderId="0"/>
    <xf numFmtId="0" fontId="3" fillId="0" borderId="0"/>
    <xf numFmtId="0" fontId="53" fillId="0" borderId="0">
      <alignment vertical="center"/>
    </xf>
    <xf numFmtId="0" fontId="53" fillId="0" borderId="0">
      <alignment vertical="center"/>
    </xf>
    <xf numFmtId="0" fontId="3" fillId="0" borderId="0"/>
    <xf numFmtId="0" fontId="3" fillId="0" borderId="0"/>
    <xf numFmtId="0" fontId="48" fillId="0" borderId="0"/>
    <xf numFmtId="0" fontId="1" fillId="0" borderId="0"/>
    <xf numFmtId="0" fontId="3" fillId="0" borderId="0"/>
    <xf numFmtId="0" fontId="3" fillId="0" borderId="0"/>
    <xf numFmtId="0" fontId="48" fillId="0" borderId="0"/>
    <xf numFmtId="0" fontId="8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7" fillId="0" borderId="0"/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9" fillId="0" borderId="0"/>
    <xf numFmtId="0" fontId="49" fillId="0" borderId="0"/>
    <xf numFmtId="0" fontId="3" fillId="0" borderId="0">
      <alignment horizontal="center"/>
    </xf>
    <xf numFmtId="0" fontId="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49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7" fillId="0" borderId="0"/>
    <xf numFmtId="0" fontId="3" fillId="0" borderId="0"/>
    <xf numFmtId="0" fontId="3" fillId="0" borderId="0"/>
    <xf numFmtId="0" fontId="3" fillId="0" borderId="0">
      <alignment horizontal="center"/>
    </xf>
    <xf numFmtId="3" fontId="55" fillId="26" borderId="3"/>
    <xf numFmtId="3" fontId="55" fillId="26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7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3" fontId="55" fillId="26" borderId="3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16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47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47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8" fillId="28" borderId="18" applyNumberFormat="0" applyFont="0" applyAlignment="0" applyProtection="0"/>
    <xf numFmtId="0" fontId="8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3" fillId="28" borderId="18" applyNumberFormat="0" applyFont="0" applyAlignment="0" applyProtection="0"/>
    <xf numFmtId="0" fontId="8" fillId="28" borderId="18" applyNumberFormat="0" applyFont="0" applyAlignment="0" applyProtection="0"/>
    <xf numFmtId="0" fontId="3" fillId="28" borderId="18" applyNumberFormat="0" applyFont="0" applyAlignment="0" applyProtection="0"/>
    <xf numFmtId="0" fontId="8" fillId="28" borderId="18" applyNumberFormat="0" applyFont="0" applyAlignment="0" applyProtection="0"/>
    <xf numFmtId="0" fontId="8" fillId="28" borderId="18" applyNumberFormat="0" applyFont="0" applyAlignment="0" applyProtection="0"/>
    <xf numFmtId="0" fontId="3" fillId="28" borderId="18" applyNumberFormat="0" applyFont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16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7" fillId="0" borderId="0">
      <alignment horizontal="center"/>
    </xf>
    <xf numFmtId="0" fontId="3" fillId="0" borderId="0">
      <alignment horizontal="center"/>
    </xf>
    <xf numFmtId="0" fontId="16" fillId="0" borderId="0"/>
    <xf numFmtId="0" fontId="16" fillId="0" borderId="0"/>
    <xf numFmtId="0" fontId="3" fillId="0" borderId="0"/>
    <xf numFmtId="0" fontId="55" fillId="5" borderId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60" fillId="0" borderId="0" applyFill="0" applyBorder="0" applyAlignment="0" applyProtection="0"/>
    <xf numFmtId="17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31" fillId="6" borderId="0" applyNumberFormat="0" applyBorder="0" applyAlignment="0" applyProtection="0"/>
    <xf numFmtId="0" fontId="2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vertical="center"/>
    </xf>
    <xf numFmtId="4" fontId="4" fillId="0" borderId="1" xfId="2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2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 wrapText="1"/>
    </xf>
    <xf numFmtId="4" fontId="9" fillId="3" borderId="3" xfId="4" applyNumberFormat="1" applyFont="1" applyFill="1" applyBorder="1" applyAlignment="1">
      <alignment horizontal="right" vertical="center"/>
    </xf>
    <xf numFmtId="3" fontId="9" fillId="3" borderId="3" xfId="4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4" fillId="3" borderId="3" xfId="3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2" fontId="10" fillId="3" borderId="3" xfId="3" applyNumberFormat="1" applyFont="1" applyFill="1" applyBorder="1" applyAlignment="1">
      <alignment horizontal="center" vertical="center" wrapText="1"/>
    </xf>
    <xf numFmtId="2" fontId="10" fillId="3" borderId="3" xfId="3" applyNumberFormat="1" applyFont="1" applyFill="1" applyBorder="1" applyAlignment="1">
      <alignment horizontal="left" vertical="center" wrapText="1"/>
    </xf>
    <xf numFmtId="4" fontId="5" fillId="3" borderId="3" xfId="4" applyNumberFormat="1" applyFont="1" applyFill="1" applyBorder="1" applyAlignment="1">
      <alignment horizontal="right" vertical="center"/>
    </xf>
    <xf numFmtId="4" fontId="5" fillId="0" borderId="3" xfId="4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9" fontId="10" fillId="3" borderId="3" xfId="3" applyNumberFormat="1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wrapText="1"/>
    </xf>
    <xf numFmtId="49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/>
    </xf>
    <xf numFmtId="3" fontId="9" fillId="0" borderId="3" xfId="0" applyNumberFormat="1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9" fillId="3" borderId="3" xfId="4" applyNumberFormat="1" applyFont="1" applyFill="1" applyBorder="1" applyAlignment="1">
      <alignment vertical="center"/>
    </xf>
    <xf numFmtId="4" fontId="9" fillId="3" borderId="3" xfId="6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wrapText="1" indent="10"/>
    </xf>
    <xf numFmtId="4" fontId="6" fillId="0" borderId="0" xfId="0" applyNumberFormat="1" applyFont="1" applyFill="1" applyAlignment="1"/>
    <xf numFmtId="4" fontId="12" fillId="0" borderId="0" xfId="0" applyNumberFormat="1" applyFont="1" applyFill="1" applyAlignment="1">
      <alignment horizontal="left" wrapText="1" indent="10"/>
    </xf>
    <xf numFmtId="3" fontId="11" fillId="0" borderId="0" xfId="0" applyNumberFormat="1" applyFont="1" applyFill="1"/>
    <xf numFmtId="0" fontId="5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center" vertical="center" wrapText="1"/>
    </xf>
    <xf numFmtId="4" fontId="14" fillId="0" borderId="0" xfId="7" applyNumberFormat="1" applyFont="1" applyFill="1" applyAlignment="1" applyProtection="1"/>
    <xf numFmtId="3" fontId="10" fillId="0" borderId="0" xfId="0" applyNumberFormat="1" applyFont="1" applyFill="1"/>
    <xf numFmtId="4" fontId="4" fillId="0" borderId="0" xfId="0" applyNumberFormat="1" applyFont="1" applyFill="1" applyAlignment="1"/>
    <xf numFmtId="4" fontId="4" fillId="0" borderId="0" xfId="0" applyNumberFormat="1" applyFont="1" applyFill="1" applyBorder="1" applyAlignment="1">
      <alignment horizontal="left" wrapText="1" indent="10"/>
    </xf>
    <xf numFmtId="4" fontId="4" fillId="0" borderId="0" xfId="0" applyNumberFormat="1" applyFont="1" applyFill="1" applyAlignment="1">
      <alignment wrapText="1"/>
    </xf>
    <xf numFmtId="2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 wrapText="1"/>
    </xf>
    <xf numFmtId="166" fontId="9" fillId="3" borderId="3" xfId="4" applyNumberFormat="1" applyFont="1" applyFill="1" applyBorder="1" applyAlignment="1">
      <alignment horizontal="right" vertical="center"/>
    </xf>
    <xf numFmtId="2" fontId="61" fillId="3" borderId="3" xfId="3" applyNumberFormat="1" applyFont="1" applyFill="1" applyBorder="1" applyAlignment="1">
      <alignment horizontal="left" vertical="center" wrapText="1"/>
    </xf>
    <xf numFmtId="166" fontId="5" fillId="0" borderId="3" xfId="4" applyNumberFormat="1" applyFont="1" applyFill="1" applyBorder="1" applyAlignment="1">
      <alignment horizontal="right" vertical="center"/>
    </xf>
    <xf numFmtId="166" fontId="9" fillId="0" borderId="3" xfId="4" applyNumberFormat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vertical="center"/>
    </xf>
    <xf numFmtId="166" fontId="5" fillId="3" borderId="3" xfId="4" applyNumberFormat="1" applyFont="1" applyFill="1" applyBorder="1" applyAlignment="1">
      <alignment horizontal="right" vertical="center"/>
    </xf>
    <xf numFmtId="9" fontId="10" fillId="0" borderId="5" xfId="1" applyNumberFormat="1" applyFont="1" applyFill="1" applyBorder="1" applyAlignment="1">
      <alignment vertical="center" textRotation="255" wrapText="1"/>
    </xf>
    <xf numFmtId="9" fontId="10" fillId="0" borderId="3" xfId="1" applyNumberFormat="1" applyFont="1" applyFill="1" applyBorder="1" applyAlignment="1">
      <alignment vertical="center" textRotation="255" wrapText="1"/>
    </xf>
    <xf numFmtId="0" fontId="5" fillId="0" borderId="0" xfId="0" applyFont="1" applyAlignment="1">
      <alignment horizontal="center" vertical="center"/>
    </xf>
    <xf numFmtId="9" fontId="10" fillId="0" borderId="1" xfId="1" applyNumberFormat="1" applyFont="1" applyFill="1" applyBorder="1" applyAlignment="1">
      <alignment vertical="center" wrapText="1"/>
    </xf>
    <xf numFmtId="9" fontId="10" fillId="0" borderId="3" xfId="1" applyNumberFormat="1" applyFont="1" applyFill="1" applyBorder="1" applyAlignment="1">
      <alignment vertical="center" wrapText="1"/>
    </xf>
    <xf numFmtId="9" fontId="10" fillId="0" borderId="3" xfId="1" applyNumberFormat="1" applyFont="1" applyFill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center" vertical="center" wrapText="1"/>
    </xf>
    <xf numFmtId="2" fontId="4" fillId="3" borderId="3" xfId="3" applyNumberFormat="1" applyFont="1" applyFill="1" applyBorder="1" applyAlignment="1">
      <alignment horizontal="left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9" fontId="10" fillId="0" borderId="5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9" fontId="10" fillId="0" borderId="3" xfId="1" applyNumberFormat="1" applyFont="1" applyFill="1" applyBorder="1" applyAlignment="1">
      <alignment horizontal="center" vertical="center" textRotation="255" wrapText="1"/>
    </xf>
  </cellXfs>
  <cellStyles count="1471">
    <cellStyle name="_ЗРК№256 от 29.03.2010 прил1 рус" xfId="8"/>
    <cellStyle name="_ОТ АСИИ" xfId="9"/>
    <cellStyle name="_Перечень бип 2011-2013 гг 22.11.2010" xfId="10"/>
    <cellStyle name="_после корректоров Приложения 1-4, 6-11 (рус)" xfId="11"/>
    <cellStyle name="_Приложение 2 от 15.12.2010 г." xfId="12"/>
    <cellStyle name="_приложение 4 (рус)" xfId="13"/>
    <cellStyle name="_Прлиложения БИП рус,каз 1,20,21" xfId="14"/>
    <cellStyle name="_ПРОБЛЕМНЫЕ  2012-2014 (22.09.11)" xfId="15"/>
    <cellStyle name="_Свод численность на 2011 год 31.07.10" xfId="16"/>
    <cellStyle name="20% - Акцент1 2" xfId="17"/>
    <cellStyle name="20% — акцент1 2" xfId="18"/>
    <cellStyle name="20% - Акцент1 2 2" xfId="19"/>
    <cellStyle name="20% - Акцент1 2 2 2" xfId="20"/>
    <cellStyle name="20% - Акцент1 2 2 2 2" xfId="21"/>
    <cellStyle name="20% - Акцент1 2 2 2 2 2" xfId="22"/>
    <cellStyle name="20% - Акцент1 2 2 2 3" xfId="23"/>
    <cellStyle name="20% - Акцент1 2 2 3" xfId="24"/>
    <cellStyle name="20% - Акцент1 2 2 3 2" xfId="25"/>
    <cellStyle name="20% - Акцент1 2 2 4" xfId="26"/>
    <cellStyle name="20% - Акцент1 2 2_План финансирования на 2013 год" xfId="27"/>
    <cellStyle name="20% - Акцент1 2 3" xfId="28"/>
    <cellStyle name="20% - Акцент1 2 3 2" xfId="29"/>
    <cellStyle name="20% - Акцент1 2 3 2 2" xfId="30"/>
    <cellStyle name="20% - Акцент1 2 3 3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2_Август по объектно" xfId="37"/>
    <cellStyle name="20% - Акцент1 3" xfId="38"/>
    <cellStyle name="20% - Акцент1 3 2" xfId="39"/>
    <cellStyle name="20% - Акцент1 4" xfId="40"/>
    <cellStyle name="20% - Акцент1 4 2" xfId="41"/>
    <cellStyle name="20% - Акцент2 2" xfId="42"/>
    <cellStyle name="20% — акцент2 2" xfId="43"/>
    <cellStyle name="20% - Акцент2 2 2" xfId="44"/>
    <cellStyle name="20% - Акцент2 2 2 2" xfId="45"/>
    <cellStyle name="20% - Акцент2 2 2 2 2" xfId="46"/>
    <cellStyle name="20% - Акцент2 2 2 2 2 2" xfId="47"/>
    <cellStyle name="20% - Акцент2 2 2 2 3" xfId="48"/>
    <cellStyle name="20% - Акцент2 2 2 3" xfId="49"/>
    <cellStyle name="20% - Акцент2 2 2 3 2" xfId="50"/>
    <cellStyle name="20% - Акцент2 2 2 4" xfId="51"/>
    <cellStyle name="20% - Акцент2 2 2_План финансирования на 2013 год" xfId="52"/>
    <cellStyle name="20% - Акцент2 2 3" xfId="53"/>
    <cellStyle name="20% - Акцент2 2 3 2" xfId="54"/>
    <cellStyle name="20% - Акцент2 2 3 2 2" xfId="55"/>
    <cellStyle name="20% - Акцент2 2 3 3" xfId="56"/>
    <cellStyle name="20% - Акцент2 2 4" xfId="57"/>
    <cellStyle name="20% - Акцент2 2 4 2" xfId="58"/>
    <cellStyle name="20% - Акцент2 2 4 3" xfId="59"/>
    <cellStyle name="20% - Акцент2 2 5" xfId="60"/>
    <cellStyle name="20% - Акцент2 2 6" xfId="61"/>
    <cellStyle name="20% - Акцент2 2_План финансирования на 2013 год" xfId="62"/>
    <cellStyle name="20% - Акцент2 3" xfId="63"/>
    <cellStyle name="20% - Акцент2 3 2" xfId="64"/>
    <cellStyle name="20% - Акцент2 4" xfId="65"/>
    <cellStyle name="20% - Акцент2 4 2" xfId="66"/>
    <cellStyle name="20% - Акцент3 2" xfId="67"/>
    <cellStyle name="20% — акцент3 2" xfId="68"/>
    <cellStyle name="20% - Акцент3 2 2" xfId="69"/>
    <cellStyle name="20% - Акцент3 2 2 2" xfId="70"/>
    <cellStyle name="20% - Акцент3 2 2 2 2" xfId="71"/>
    <cellStyle name="20% - Акцент3 2 2 2 2 2" xfId="72"/>
    <cellStyle name="20% - Акцент3 2 2 2 3" xfId="73"/>
    <cellStyle name="20% - Акцент3 2 2 3" xfId="74"/>
    <cellStyle name="20% - Акцент3 2 2 3 2" xfId="75"/>
    <cellStyle name="20% - Акцент3 2 2 4" xfId="76"/>
    <cellStyle name="20% - Акцент3 2 2_План финансирования на 2013 год" xfId="77"/>
    <cellStyle name="20% - Акцент3 2 3" xfId="78"/>
    <cellStyle name="20% - Акцент3 2 3 2" xfId="79"/>
    <cellStyle name="20% - Акцент3 2 3 2 2" xfId="80"/>
    <cellStyle name="20% - Акцент3 2 3 3" xfId="81"/>
    <cellStyle name="20% - Акцент3 2 4" xfId="82"/>
    <cellStyle name="20% - Акцент3 2 4 2" xfId="83"/>
    <cellStyle name="20% - Акцент3 2 4 3" xfId="84"/>
    <cellStyle name="20% - Акцент3 2 5" xfId="85"/>
    <cellStyle name="20% - Акцент3 2 6" xfId="86"/>
    <cellStyle name="20% - Акцент3 2_Август по объектно" xfId="87"/>
    <cellStyle name="20% - Акцент3 3" xfId="88"/>
    <cellStyle name="20% - Акцент3 3 2" xfId="89"/>
    <cellStyle name="20% - Акцент3 4" xfId="90"/>
    <cellStyle name="20% - Акцент3 4 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2 2 2" xfId="96"/>
    <cellStyle name="20% - Акцент4 2 2 2 2 2" xfId="97"/>
    <cellStyle name="20% - Акцент4 2 2 2 3" xfId="98"/>
    <cellStyle name="20% - Акцент4 2 2 3" xfId="99"/>
    <cellStyle name="20% - Акцент4 2 2 3 2" xfId="100"/>
    <cellStyle name="20% - Акцент4 2 2 4" xfId="101"/>
    <cellStyle name="20% - Акцент4 2 2_План финансирования на 2013 год" xfId="102"/>
    <cellStyle name="20% - Акцент4 2 3" xfId="103"/>
    <cellStyle name="20% - Акцент4 2 3 2" xfId="104"/>
    <cellStyle name="20% - Акцент4 2 3 2 2" xfId="105"/>
    <cellStyle name="20% - Акцент4 2 3 3" xfId="106"/>
    <cellStyle name="20% - Акцент4 2 4" xfId="107"/>
    <cellStyle name="20% - Акцент4 2 4 2" xfId="108"/>
    <cellStyle name="20% - Акцент4 2 4 3" xfId="109"/>
    <cellStyle name="20% - Акцент4 2 5" xfId="110"/>
    <cellStyle name="20% - Акцент4 2 6" xfId="111"/>
    <cellStyle name="20% - Акцент4 2_План финансирования на 2013 год" xfId="112"/>
    <cellStyle name="20% - Акцент4 3" xfId="113"/>
    <cellStyle name="20% - Акцент4 3 2" xfId="114"/>
    <cellStyle name="20% - Акцент4 4" xfId="115"/>
    <cellStyle name="20% - Акцент4 4 2" xfId="116"/>
    <cellStyle name="20% - Акцент5 2" xfId="117"/>
    <cellStyle name="20% — акцент5 2" xfId="118"/>
    <cellStyle name="20% - Акцент5 2 2" xfId="119"/>
    <cellStyle name="20% - Акцент5 2 2 2" xfId="120"/>
    <cellStyle name="20% - Акцент5 2 2 2 2" xfId="121"/>
    <cellStyle name="20% - Акцент5 2 2 2 2 2" xfId="122"/>
    <cellStyle name="20% - Акцент5 2 2 2 3" xfId="123"/>
    <cellStyle name="20% - Акцент5 2 2 3" xfId="124"/>
    <cellStyle name="20% - Акцент5 2 2 3 2" xfId="125"/>
    <cellStyle name="20% - Акцент5 2 2 4" xfId="126"/>
    <cellStyle name="20% - Акцент5 2 2_План финансирования на 2013 год" xfId="127"/>
    <cellStyle name="20% - Акцент5 2 3" xfId="128"/>
    <cellStyle name="20% - Акцент5 2 3 2" xfId="129"/>
    <cellStyle name="20% - Акцент5 2 3 2 2" xfId="130"/>
    <cellStyle name="20% - Акцент5 2 3 3" xfId="131"/>
    <cellStyle name="20% - Акцент5 2 4" xfId="132"/>
    <cellStyle name="20% - Акцент5 2 4 2" xfId="133"/>
    <cellStyle name="20% - Акцент5 2 4 3" xfId="134"/>
    <cellStyle name="20% - Акцент5 2 5" xfId="135"/>
    <cellStyle name="20% - Акцент5 2 6" xfId="136"/>
    <cellStyle name="20% - Акцент5 2_План финансирования на 2013 год" xfId="137"/>
    <cellStyle name="20% - Акцент5 3" xfId="138"/>
    <cellStyle name="20% - Акцент5 3 2" xfId="139"/>
    <cellStyle name="20% - Акцент5 4" xfId="140"/>
    <cellStyle name="20% - Акцент5 4 2" xfId="141"/>
    <cellStyle name="20% - Акцент6 2" xfId="142"/>
    <cellStyle name="20% — акцент6 2" xfId="143"/>
    <cellStyle name="20% - Акцент6 2 2" xfId="144"/>
    <cellStyle name="20% - Акцент6 2 2 2" xfId="145"/>
    <cellStyle name="20% - Акцент6 2 2 2 2" xfId="146"/>
    <cellStyle name="20% - Акцент6 2 2 2 2 2" xfId="147"/>
    <cellStyle name="20% - Акцент6 2 2 2 3" xfId="148"/>
    <cellStyle name="20% - Акцент6 2 2 3" xfId="149"/>
    <cellStyle name="20% - Акцент6 2 2 3 2" xfId="150"/>
    <cellStyle name="20% - Акцент6 2 2 4" xfId="151"/>
    <cellStyle name="20% - Акцент6 2 2_План финансирования на 2013 год" xfId="152"/>
    <cellStyle name="20% - Акцент6 2 3" xfId="153"/>
    <cellStyle name="20% - Акцент6 2 3 2" xfId="154"/>
    <cellStyle name="20% - Акцент6 2 3 2 2" xfId="155"/>
    <cellStyle name="20% - Акцент6 2 3 3" xfId="156"/>
    <cellStyle name="20% - Акцент6 2 4" xfId="157"/>
    <cellStyle name="20% - Акцент6 2 4 2" xfId="158"/>
    <cellStyle name="20% - Акцент6 2 4 3" xfId="159"/>
    <cellStyle name="20% - Акцент6 2 5" xfId="160"/>
    <cellStyle name="20% - Акцент6 2 6" xfId="161"/>
    <cellStyle name="20% - Акцент6 2_Август по объектно" xfId="162"/>
    <cellStyle name="20% - Акцент6 3" xfId="163"/>
    <cellStyle name="20% - Акцент6 3 2" xfId="164"/>
    <cellStyle name="20% - Акцент6 4" xfId="165"/>
    <cellStyle name="20% - Акцент6 4 2" xfId="166"/>
    <cellStyle name="40% - Акцент1 2" xfId="167"/>
    <cellStyle name="40% — акцент1 2" xfId="168"/>
    <cellStyle name="40% - Акцент1 2 2" xfId="169"/>
    <cellStyle name="40% - Акцент1 2 2 2" xfId="170"/>
    <cellStyle name="40% - Акцент1 2 2 2 2" xfId="171"/>
    <cellStyle name="40% - Акцент1 2 2 2 2 2" xfId="172"/>
    <cellStyle name="40% - Акцент1 2 2 2 3" xfId="173"/>
    <cellStyle name="40% - Акцент1 2 2 3" xfId="174"/>
    <cellStyle name="40% - Акцент1 2 2 3 2" xfId="175"/>
    <cellStyle name="40% - Акцент1 2 2 4" xfId="176"/>
    <cellStyle name="40% - Акцент1 2 2_План финансирования на 2013 год" xfId="177"/>
    <cellStyle name="40% - Акцент1 2 3" xfId="178"/>
    <cellStyle name="40% - Акцент1 2 3 2" xfId="179"/>
    <cellStyle name="40% - Акцент1 2 3 2 2" xfId="180"/>
    <cellStyle name="40% - Акцент1 2 3 3" xfId="181"/>
    <cellStyle name="40% - Акцент1 2 4" xfId="182"/>
    <cellStyle name="40% - Акцент1 2 4 2" xfId="183"/>
    <cellStyle name="40% - Акцент1 2 4 3" xfId="184"/>
    <cellStyle name="40% - Акцент1 2 5" xfId="185"/>
    <cellStyle name="40% - Акцент1 2 6" xfId="186"/>
    <cellStyle name="40% - Акцент1 2_План финансирования на 2013 год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2 2" xfId="192"/>
    <cellStyle name="40% — акцент2 2" xfId="193"/>
    <cellStyle name="40% - Акцент2 2 2" xfId="194"/>
    <cellStyle name="40% - Акцент2 2 2 2" xfId="195"/>
    <cellStyle name="40% - Акцент2 2 2 2 2" xfId="196"/>
    <cellStyle name="40% - Акцент2 2 2 2 2 2" xfId="197"/>
    <cellStyle name="40% - Акцент2 2 2 2 3" xfId="198"/>
    <cellStyle name="40% - Акцент2 2 2 3" xfId="199"/>
    <cellStyle name="40% - Акцент2 2 2 3 2" xfId="200"/>
    <cellStyle name="40% - Акцент2 2 2 4" xfId="201"/>
    <cellStyle name="40% - Акцент2 2 2_План финансирования на 2013 год" xfId="202"/>
    <cellStyle name="40% - Акцент2 2 3" xfId="203"/>
    <cellStyle name="40% - Акцент2 2 3 2" xfId="204"/>
    <cellStyle name="40% - Акцент2 2 3 2 2" xfId="205"/>
    <cellStyle name="40% - Акцент2 2 3 3" xfId="206"/>
    <cellStyle name="40% - Акцент2 2 4" xfId="207"/>
    <cellStyle name="40% - Акцент2 2 4 2" xfId="208"/>
    <cellStyle name="40% - Акцент2 2 4 3" xfId="209"/>
    <cellStyle name="40% - Акцент2 2 5" xfId="210"/>
    <cellStyle name="40% - Акцент2 2 6" xfId="211"/>
    <cellStyle name="40% - Акцент2 2_План финансирования на 2013 год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3 2" xfId="217"/>
    <cellStyle name="40% — акцент3 2" xfId="218"/>
    <cellStyle name="40% - Акцент3 2 2" xfId="219"/>
    <cellStyle name="40% - Акцент3 2 2 2" xfId="220"/>
    <cellStyle name="40% - Акцент3 2 2 2 2" xfId="221"/>
    <cellStyle name="40% - Акцент3 2 2 2 2 2" xfId="222"/>
    <cellStyle name="40% - Акцент3 2 2 2 3" xfId="223"/>
    <cellStyle name="40% - Акцент3 2 2 3" xfId="224"/>
    <cellStyle name="40% - Акцент3 2 2 3 2" xfId="225"/>
    <cellStyle name="40% - Акцент3 2 2 4" xfId="226"/>
    <cellStyle name="40% - Акцент3 2 2_План финансирования на 2013 год" xfId="227"/>
    <cellStyle name="40% - Акцент3 2 3" xfId="228"/>
    <cellStyle name="40% - Акцент3 2 3 2" xfId="229"/>
    <cellStyle name="40% - Акцент3 2 3 2 2" xfId="230"/>
    <cellStyle name="40% - Акцент3 2 3 3" xfId="231"/>
    <cellStyle name="40% - Акцент3 2 4" xfId="232"/>
    <cellStyle name="40% - Акцент3 2 4 2" xfId="233"/>
    <cellStyle name="40% - Акцент3 2 4 3" xfId="234"/>
    <cellStyle name="40% - Акцент3 2 5" xfId="235"/>
    <cellStyle name="40% - Акцент3 2 6" xfId="236"/>
    <cellStyle name="40% - Акцент3 2_Август по объектно" xfId="237"/>
    <cellStyle name="40% - Акцент3 3" xfId="238"/>
    <cellStyle name="40% - Акцент3 3 2" xfId="239"/>
    <cellStyle name="40% - Акцент3 4" xfId="240"/>
    <cellStyle name="40% - Акцент3 4 2" xfId="241"/>
    <cellStyle name="40% - Акцент4 2" xfId="242"/>
    <cellStyle name="40% — акцент4 2" xfId="243"/>
    <cellStyle name="40% - Акцент4 2 2" xfId="244"/>
    <cellStyle name="40% - Акцент4 2 2 2" xfId="245"/>
    <cellStyle name="40% - Акцент4 2 2 2 2" xfId="246"/>
    <cellStyle name="40% - Акцент4 2 2 2 2 2" xfId="247"/>
    <cellStyle name="40% - Акцент4 2 2 2 3" xfId="248"/>
    <cellStyle name="40% - Акцент4 2 2 3" xfId="249"/>
    <cellStyle name="40% - Акцент4 2 2 3 2" xfId="250"/>
    <cellStyle name="40% - Акцент4 2 2 4" xfId="251"/>
    <cellStyle name="40% - Акцент4 2 2_План финансирования на 2013 год" xfId="252"/>
    <cellStyle name="40% - Акцент4 2 3" xfId="253"/>
    <cellStyle name="40% - Акцент4 2 3 2" xfId="254"/>
    <cellStyle name="40% - Акцент4 2 3 2 2" xfId="255"/>
    <cellStyle name="40% - Акцент4 2 3 3" xfId="256"/>
    <cellStyle name="40% - Акцент4 2 4" xfId="257"/>
    <cellStyle name="40% - Акцент4 2 4 2" xfId="258"/>
    <cellStyle name="40% - Акцент4 2 4 3" xfId="259"/>
    <cellStyle name="40% - Акцент4 2 5" xfId="260"/>
    <cellStyle name="40% - Акцент4 2 6" xfId="261"/>
    <cellStyle name="40% - Акцент4 2_План финансирования на 2013 год" xfId="262"/>
    <cellStyle name="40% - Акцент4 3" xfId="263"/>
    <cellStyle name="40% - Акцент4 3 2" xfId="264"/>
    <cellStyle name="40% - Акцент4 4" xfId="265"/>
    <cellStyle name="40% - Акцент4 4 2" xfId="266"/>
    <cellStyle name="40% - Акцент5 2" xfId="267"/>
    <cellStyle name="40% — акцент5 2" xfId="268"/>
    <cellStyle name="40% - Акцент5 2 2" xfId="269"/>
    <cellStyle name="40% - Акцент5 2 2 2" xfId="270"/>
    <cellStyle name="40% - Акцент5 2 2 2 2" xfId="271"/>
    <cellStyle name="40% - Акцент5 2 2 2 2 2" xfId="272"/>
    <cellStyle name="40% - Акцент5 2 2 2 3" xfId="273"/>
    <cellStyle name="40% - Акцент5 2 2 3" xfId="274"/>
    <cellStyle name="40% - Акцент5 2 2 3 2" xfId="275"/>
    <cellStyle name="40% - Акцент5 2 2 4" xfId="276"/>
    <cellStyle name="40% - Акцент5 2 2_План финансирования на 2013 год" xfId="277"/>
    <cellStyle name="40% - Акцент5 2 3" xfId="278"/>
    <cellStyle name="40% - Акцент5 2 3 2" xfId="279"/>
    <cellStyle name="40% - Акцент5 2 3 2 2" xfId="280"/>
    <cellStyle name="40% - Акцент5 2 3 3" xfId="281"/>
    <cellStyle name="40% - Акцент5 2 4" xfId="282"/>
    <cellStyle name="40% - Акцент5 2 4 2" xfId="283"/>
    <cellStyle name="40% - Акцент5 2 4 3" xfId="284"/>
    <cellStyle name="40% - Акцент5 2 5" xfId="285"/>
    <cellStyle name="40% - Акцент5 2 6" xfId="286"/>
    <cellStyle name="40% - Акцент5 2_План финансирования на 2013 год" xfId="287"/>
    <cellStyle name="40% - Акцент5 3" xfId="288"/>
    <cellStyle name="40% - Акцент5 3 2" xfId="289"/>
    <cellStyle name="40% - Акцент5 4" xfId="290"/>
    <cellStyle name="40% - Акцент5 4 2" xfId="291"/>
    <cellStyle name="40% - Акцент6 2" xfId="292"/>
    <cellStyle name="40% — акцент6 2" xfId="293"/>
    <cellStyle name="40% - Акцент6 2 2" xfId="294"/>
    <cellStyle name="40% - Акцент6 2 2 2" xfId="295"/>
    <cellStyle name="40% - Акцент6 2 2 2 2" xfId="296"/>
    <cellStyle name="40% - Акцент6 2 2 2 2 2" xfId="297"/>
    <cellStyle name="40% - Акцент6 2 2 2 3" xfId="298"/>
    <cellStyle name="40% - Акцент6 2 2 3" xfId="299"/>
    <cellStyle name="40% - Акцент6 2 2 3 2" xfId="300"/>
    <cellStyle name="40% - Акцент6 2 2 4" xfId="301"/>
    <cellStyle name="40% - Акцент6 2 2_План финансирования на 2013 год" xfId="302"/>
    <cellStyle name="40% - Акцент6 2 3" xfId="303"/>
    <cellStyle name="40% - Акцент6 2 3 2" xfId="304"/>
    <cellStyle name="40% - Акцент6 2 3 2 2" xfId="305"/>
    <cellStyle name="40% - Акцент6 2 3 3" xfId="306"/>
    <cellStyle name="40% - Акцент6 2 4" xfId="307"/>
    <cellStyle name="40% - Акцент6 2 4 2" xfId="308"/>
    <cellStyle name="40% - Акцент6 2 4 3" xfId="309"/>
    <cellStyle name="40% - Акцент6 2 5" xfId="310"/>
    <cellStyle name="40% - Акцент6 2 6" xfId="311"/>
    <cellStyle name="40% - Акцент6 2_План финансирования на 2013 год" xfId="312"/>
    <cellStyle name="40% - Акцент6 3" xfId="313"/>
    <cellStyle name="40% - Акцент6 3 2" xfId="314"/>
    <cellStyle name="40% - Акцент6 4" xfId="315"/>
    <cellStyle name="40% - Акцент6 4 2" xfId="316"/>
    <cellStyle name="60% - Акцент1 2" xfId="317"/>
    <cellStyle name="60% — акцент1 2" xfId="318"/>
    <cellStyle name="60% - Акцент1 2 2" xfId="319"/>
    <cellStyle name="60% - Акцент1 2 2 2" xfId="320"/>
    <cellStyle name="60% - Акцент1 2 3" xfId="321"/>
    <cellStyle name="60% - Акцент1 2 4" xfId="322"/>
    <cellStyle name="60% - Акцент1 2 5" xfId="323"/>
    <cellStyle name="60% - Акцент1 2_16 МСХ 13.09.11 с проблемными" xfId="324"/>
    <cellStyle name="60% - Акцент1 3" xfId="325"/>
    <cellStyle name="60% - Акцент2 2" xfId="326"/>
    <cellStyle name="60% — акцент2 2" xfId="327"/>
    <cellStyle name="60% - Акцент2 2 2" xfId="328"/>
    <cellStyle name="60% - Акцент2 2 2 2" xfId="329"/>
    <cellStyle name="60% - Акцент2 2 3" xfId="330"/>
    <cellStyle name="60% - Акцент2 2 4" xfId="331"/>
    <cellStyle name="60% - Акцент2 2 5" xfId="332"/>
    <cellStyle name="60% - Акцент2 2_16 МСХ 13.09.11 с проблемными" xfId="333"/>
    <cellStyle name="60% - Акцент2 3" xfId="334"/>
    <cellStyle name="60% - Акцент3 2" xfId="335"/>
    <cellStyle name="60% — акцент3 2" xfId="336"/>
    <cellStyle name="60% - Акцент3 2 2" xfId="337"/>
    <cellStyle name="60% - Акцент3 2 2 2" xfId="338"/>
    <cellStyle name="60% - Акцент3 2 3" xfId="339"/>
    <cellStyle name="60% - Акцент3 2 4" xfId="340"/>
    <cellStyle name="60% - Акцент3 2 5" xfId="341"/>
    <cellStyle name="60% - Акцент3 2_16 МСХ 13.09.11 с проблемными" xfId="342"/>
    <cellStyle name="60% - Акцент3 3" xfId="343"/>
    <cellStyle name="60% - Акцент4 2" xfId="344"/>
    <cellStyle name="60% — акцент4 2" xfId="345"/>
    <cellStyle name="60% - Акцент4 2 2" xfId="346"/>
    <cellStyle name="60% - Акцент4 2 2 2" xfId="347"/>
    <cellStyle name="60% - Акцент4 2 3" xfId="348"/>
    <cellStyle name="60% - Акцент4 2 4" xfId="349"/>
    <cellStyle name="60% - Акцент4 2 5" xfId="350"/>
    <cellStyle name="60% - Акцент4 2_16 МСХ 13.09.11 с проблемными" xfId="351"/>
    <cellStyle name="60% - Акцент4 3" xfId="352"/>
    <cellStyle name="60% - Акцент5 2" xfId="353"/>
    <cellStyle name="60% — акцент5 2" xfId="354"/>
    <cellStyle name="60% - Акцент5 2 2" xfId="355"/>
    <cellStyle name="60% - Акцент5 2 2 2" xfId="356"/>
    <cellStyle name="60% - Акцент5 2 3" xfId="357"/>
    <cellStyle name="60% - Акцент5 2 4" xfId="358"/>
    <cellStyle name="60% - Акцент5 2 5" xfId="359"/>
    <cellStyle name="60% - Акцент5 2_16 МСХ 13.09.11 с проблемными" xfId="360"/>
    <cellStyle name="60% - Акцент5 3" xfId="361"/>
    <cellStyle name="60% - Акцент6 2" xfId="362"/>
    <cellStyle name="60% — акцент6 2" xfId="363"/>
    <cellStyle name="60% - Акцент6 2 2" xfId="364"/>
    <cellStyle name="60% - Акцент6 2 2 2" xfId="365"/>
    <cellStyle name="60% - Акцент6 2 3" xfId="366"/>
    <cellStyle name="60% - Акцент6 2 4" xfId="367"/>
    <cellStyle name="60% - Акцент6 2 5" xfId="368"/>
    <cellStyle name="60% - Акцент6 2_16 МСХ 13.09.11 с проблемными" xfId="369"/>
    <cellStyle name="60% - Акцент6 3" xfId="370"/>
    <cellStyle name="Cell1" xfId="371"/>
    <cellStyle name="Cell2" xfId="372"/>
    <cellStyle name="Cell3" xfId="373"/>
    <cellStyle name="Cell4" xfId="374"/>
    <cellStyle name="Cell5" xfId="375"/>
    <cellStyle name="Column1" xfId="376"/>
    <cellStyle name="Column2" xfId="377"/>
    <cellStyle name="Column3" xfId="378"/>
    <cellStyle name="Column4" xfId="379"/>
    <cellStyle name="Column5" xfId="380"/>
    <cellStyle name="Column7" xfId="381"/>
    <cellStyle name="Data" xfId="382"/>
    <cellStyle name="Excel Built-in Normal" xfId="383"/>
    <cellStyle name="Excel Built-in Normal 2" xfId="384"/>
    <cellStyle name="Heading" xfId="385"/>
    <cellStyle name="Heading1" xfId="386"/>
    <cellStyle name="Heading2" xfId="387"/>
    <cellStyle name="Heading3" xfId="388"/>
    <cellStyle name="Heading4" xfId="389"/>
    <cellStyle name="Heading4 10" xfId="390"/>
    <cellStyle name="Heading4 11" xfId="391"/>
    <cellStyle name="Heading4 2" xfId="392"/>
    <cellStyle name="Heading4 3" xfId="393"/>
    <cellStyle name="Heading4 4" xfId="394"/>
    <cellStyle name="Heading4 5" xfId="395"/>
    <cellStyle name="Heading4 6" xfId="396"/>
    <cellStyle name="Heading4 7" xfId="397"/>
    <cellStyle name="Heading4 8" xfId="398"/>
    <cellStyle name="Heading4 9" xfId="399"/>
    <cellStyle name="Name1" xfId="400"/>
    <cellStyle name="Name2" xfId="401"/>
    <cellStyle name="Name3" xfId="402"/>
    <cellStyle name="Name4" xfId="403"/>
    <cellStyle name="Name5" xfId="404"/>
    <cellStyle name="Normal 5" xfId="405"/>
    <cellStyle name="Normal 6" xfId="406"/>
    <cellStyle name="Normal_Sheet1" xfId="407"/>
    <cellStyle name="Result" xfId="408"/>
    <cellStyle name="Result2" xfId="409"/>
    <cellStyle name="S0" xfId="410"/>
    <cellStyle name="S0 2" xfId="411"/>
    <cellStyle name="S1" xfId="412"/>
    <cellStyle name="S1 2" xfId="413"/>
    <cellStyle name="S10" xfId="414"/>
    <cellStyle name="S10 2" xfId="415"/>
    <cellStyle name="S2" xfId="416"/>
    <cellStyle name="S2 2" xfId="417"/>
    <cellStyle name="S3" xfId="418"/>
    <cellStyle name="S3 2" xfId="419"/>
    <cellStyle name="S4" xfId="420"/>
    <cellStyle name="S4 2" xfId="421"/>
    <cellStyle name="S4_16 МСХ 13.09.11 с проблемными" xfId="422"/>
    <cellStyle name="S5" xfId="423"/>
    <cellStyle name="S5 2" xfId="424"/>
    <cellStyle name="S5_16 МСХ 13.09.11 с проблемными" xfId="425"/>
    <cellStyle name="S6" xfId="426"/>
    <cellStyle name="S6 2" xfId="427"/>
    <cellStyle name="S7" xfId="428"/>
    <cellStyle name="S7 2" xfId="429"/>
    <cellStyle name="S8" xfId="430"/>
    <cellStyle name="S8 2" xfId="431"/>
    <cellStyle name="S9" xfId="432"/>
    <cellStyle name="S9 2" xfId="433"/>
    <cellStyle name="S9_ПРОБЛЕМНЫЕ  2012-2014 (22.09.11)" xfId="434"/>
    <cellStyle name="Title1" xfId="435"/>
    <cellStyle name="TitleCol1" xfId="436"/>
    <cellStyle name="TitleCol1 2" xfId="437"/>
    <cellStyle name="TitleCol2" xfId="438"/>
    <cellStyle name="TitleCol2 2" xfId="439"/>
    <cellStyle name="White1" xfId="440"/>
    <cellStyle name="White2" xfId="441"/>
    <cellStyle name="White3" xfId="442"/>
    <cellStyle name="White4" xfId="443"/>
    <cellStyle name="White5" xfId="444"/>
    <cellStyle name="Акцент1 2" xfId="445"/>
    <cellStyle name="Акцент1 2 2" xfId="446"/>
    <cellStyle name="Акцент1 2 2 2" xfId="447"/>
    <cellStyle name="Акцент1 2 3" xfId="448"/>
    <cellStyle name="Акцент1 2 4" xfId="449"/>
    <cellStyle name="Акцент1 2 5" xfId="450"/>
    <cellStyle name="Акцент1 2_16 МСХ 13.09.11 с проблемными" xfId="451"/>
    <cellStyle name="Акцент1 3" xfId="452"/>
    <cellStyle name="Акцент2 2" xfId="453"/>
    <cellStyle name="Акцент2 2 2" xfId="454"/>
    <cellStyle name="Акцент2 2 2 2" xfId="455"/>
    <cellStyle name="Акцент2 2 3" xfId="456"/>
    <cellStyle name="Акцент2 2 4" xfId="457"/>
    <cellStyle name="Акцент2 2 5" xfId="458"/>
    <cellStyle name="Акцент2 2_16 МСХ 13.09.11 с проблемными" xfId="459"/>
    <cellStyle name="Акцент2 3" xfId="460"/>
    <cellStyle name="Акцент3 2" xfId="461"/>
    <cellStyle name="Акцент3 2 2" xfId="462"/>
    <cellStyle name="Акцент3 2 2 2" xfId="463"/>
    <cellStyle name="Акцент3 2 3" xfId="464"/>
    <cellStyle name="Акцент3 2 4" xfId="465"/>
    <cellStyle name="Акцент3 2 5" xfId="466"/>
    <cellStyle name="Акцент3 2_16 МСХ 13.09.11 с проблемными" xfId="467"/>
    <cellStyle name="Акцент3 3" xfId="468"/>
    <cellStyle name="Акцент4 2" xfId="469"/>
    <cellStyle name="Акцент4 2 2" xfId="470"/>
    <cellStyle name="Акцент4 2 2 2" xfId="471"/>
    <cellStyle name="Акцент4 2 3" xfId="472"/>
    <cellStyle name="Акцент4 2 4" xfId="473"/>
    <cellStyle name="Акцент4 2 5" xfId="474"/>
    <cellStyle name="Акцент4 2_16 МСХ 13.09.11 с проблемными" xfId="475"/>
    <cellStyle name="Акцент4 3" xfId="476"/>
    <cellStyle name="Акцент5 2" xfId="477"/>
    <cellStyle name="Акцент5 2 2" xfId="478"/>
    <cellStyle name="Акцент5 2 2 2" xfId="479"/>
    <cellStyle name="Акцент5 2 3" xfId="480"/>
    <cellStyle name="Акцент5 2 4" xfId="481"/>
    <cellStyle name="Акцент5 2 5" xfId="482"/>
    <cellStyle name="Акцент5 2_16 МСХ 13.09.11 с проблемными" xfId="483"/>
    <cellStyle name="Акцент5 3" xfId="484"/>
    <cellStyle name="Акцент6 2" xfId="485"/>
    <cellStyle name="Акцент6 2 2" xfId="486"/>
    <cellStyle name="Акцент6 2 2 2" xfId="487"/>
    <cellStyle name="Акцент6 2 3" xfId="488"/>
    <cellStyle name="Акцент6 2 4" xfId="489"/>
    <cellStyle name="Акцент6 2 5" xfId="490"/>
    <cellStyle name="Акцент6 2_16 МСХ 13.09.11 с проблемными" xfId="491"/>
    <cellStyle name="Акцент6 3" xfId="492"/>
    <cellStyle name="Ввод  2" xfId="493"/>
    <cellStyle name="Ввод  2 2" xfId="494"/>
    <cellStyle name="Ввод  2 2 2" xfId="495"/>
    <cellStyle name="Ввод  2 2 2 2" xfId="496"/>
    <cellStyle name="Ввод  2 2 3" xfId="497"/>
    <cellStyle name="Ввод  2 2 3 2" xfId="498"/>
    <cellStyle name="Ввод  2 2 4" xfId="499"/>
    <cellStyle name="Ввод  2 3" xfId="500"/>
    <cellStyle name="Ввод  2 3 2" xfId="501"/>
    <cellStyle name="Ввод  2 4" xfId="502"/>
    <cellStyle name="Ввод  2 4 2" xfId="503"/>
    <cellStyle name="Ввод  2 5" xfId="504"/>
    <cellStyle name="Ввод  2 5 2" xfId="505"/>
    <cellStyle name="Ввод  2 6" xfId="506"/>
    <cellStyle name="Ввод  2 6 2" xfId="507"/>
    <cellStyle name="Ввод  2 7" xfId="508"/>
    <cellStyle name="Ввод  2_Электроэнергия" xfId="509"/>
    <cellStyle name="Ввод  3" xfId="510"/>
    <cellStyle name="Ввод  3 2" xfId="511"/>
    <cellStyle name="Ввод  4" xfId="512"/>
    <cellStyle name="Вывод 2" xfId="513"/>
    <cellStyle name="Вывод 2 2" xfId="514"/>
    <cellStyle name="Вывод 2 2 2" xfId="515"/>
    <cellStyle name="Вывод 2 2 2 2" xfId="516"/>
    <cellStyle name="Вывод 2 2 3" xfId="517"/>
    <cellStyle name="Вывод 2 2 3 2" xfId="518"/>
    <cellStyle name="Вывод 2 2 4" xfId="519"/>
    <cellStyle name="Вывод 2 3" xfId="520"/>
    <cellStyle name="Вывод 2 3 2" xfId="521"/>
    <cellStyle name="Вывод 2 4" xfId="522"/>
    <cellStyle name="Вывод 2 4 2" xfId="523"/>
    <cellStyle name="Вывод 2 5" xfId="524"/>
    <cellStyle name="Вывод 2 5 2" xfId="525"/>
    <cellStyle name="Вывод 2 6" xfId="526"/>
    <cellStyle name="Вывод 2 6 2" xfId="527"/>
    <cellStyle name="Вывод 2 7" xfId="528"/>
    <cellStyle name="Вывод 2_Электроэнергия" xfId="529"/>
    <cellStyle name="Вывод 3" xfId="530"/>
    <cellStyle name="Вывод 3 2" xfId="531"/>
    <cellStyle name="Вывод 4" xfId="532"/>
    <cellStyle name="Вычисление 2" xfId="533"/>
    <cellStyle name="Вычисление 2 2" xfId="534"/>
    <cellStyle name="Вычисление 2 2 2" xfId="535"/>
    <cellStyle name="Вычисление 2 2 2 2" xfId="536"/>
    <cellStyle name="Вычисление 2 2 3" xfId="537"/>
    <cellStyle name="Вычисление 2 2 3 2" xfId="538"/>
    <cellStyle name="Вычисление 2 2 4" xfId="539"/>
    <cellStyle name="Вычисление 2 3" xfId="540"/>
    <cellStyle name="Вычисление 2 3 2" xfId="541"/>
    <cellStyle name="Вычисление 2 4" xfId="542"/>
    <cellStyle name="Вычисление 2 4 2" xfId="543"/>
    <cellStyle name="Вычисление 2 5" xfId="544"/>
    <cellStyle name="Вычисление 2 5 2" xfId="545"/>
    <cellStyle name="Вычисление 2 6" xfId="546"/>
    <cellStyle name="Вычисление 2 6 2" xfId="547"/>
    <cellStyle name="Вычисление 2 7" xfId="548"/>
    <cellStyle name="Вычисление 2_Электроэнергия" xfId="549"/>
    <cellStyle name="Вычисление 3" xfId="550"/>
    <cellStyle name="Вычисление 3 2" xfId="551"/>
    <cellStyle name="Вычисление 4" xfId="552"/>
    <cellStyle name="Гиперссылка" xfId="7" builtinId="8"/>
    <cellStyle name="Денежный 2" xfId="553"/>
    <cellStyle name="Денежный 2 2" xfId="554"/>
    <cellStyle name="Денежный 2 3" xfId="555"/>
    <cellStyle name="Денежный 2 3 2" xfId="556"/>
    <cellStyle name="Денежный 3" xfId="557"/>
    <cellStyle name="Денежный 3 2" xfId="558"/>
    <cellStyle name="Денежный 4" xfId="559"/>
    <cellStyle name="Денежный 4 2" xfId="560"/>
    <cellStyle name="Заголовок 1 2" xfId="561"/>
    <cellStyle name="Заголовок 1 2 2" xfId="562"/>
    <cellStyle name="Заголовок 1 2 2 2" xfId="563"/>
    <cellStyle name="Заголовок 1 2 3" xfId="564"/>
    <cellStyle name="Заголовок 1 2 4" xfId="565"/>
    <cellStyle name="Заголовок 1 2 5" xfId="566"/>
    <cellStyle name="Заголовок 1 2_Электроэнергия" xfId="567"/>
    <cellStyle name="Заголовок 1 3" xfId="568"/>
    <cellStyle name="Заголовок 2 2" xfId="569"/>
    <cellStyle name="Заголовок 2 2 2" xfId="570"/>
    <cellStyle name="Заголовок 2 2 2 2" xfId="571"/>
    <cellStyle name="Заголовок 2 2 3" xfId="572"/>
    <cellStyle name="Заголовок 2 2 4" xfId="573"/>
    <cellStyle name="Заголовок 2 2 5" xfId="574"/>
    <cellStyle name="Заголовок 2 2_Электроэнергия" xfId="575"/>
    <cellStyle name="Заголовок 2 3" xfId="576"/>
    <cellStyle name="Заголовок 3 2" xfId="577"/>
    <cellStyle name="Заголовок 3 2 2" xfId="578"/>
    <cellStyle name="Заголовок 3 2 2 2" xfId="579"/>
    <cellStyle name="Заголовок 3 2 3" xfId="580"/>
    <cellStyle name="Заголовок 3 2 4" xfId="581"/>
    <cellStyle name="Заголовок 3 2 5" xfId="582"/>
    <cellStyle name="Заголовок 3 2_Электроэнергия" xfId="583"/>
    <cellStyle name="Заголовок 3 3" xfId="584"/>
    <cellStyle name="Заголовок 4 2" xfId="585"/>
    <cellStyle name="Заголовок 4 2 2" xfId="586"/>
    <cellStyle name="Заголовок 4 2 2 2" xfId="587"/>
    <cellStyle name="Заголовок 4 2 3" xfId="588"/>
    <cellStyle name="Заголовок 4 2 4" xfId="589"/>
    <cellStyle name="Заголовок 4 2 5" xfId="590"/>
    <cellStyle name="Заголовок 4 2_Электроэнергия" xfId="591"/>
    <cellStyle name="Заголовок 4 3" xfId="592"/>
    <cellStyle name="Итог 2" xfId="593"/>
    <cellStyle name="Итог 2 2" xfId="594"/>
    <cellStyle name="Итог 2 2 2" xfId="595"/>
    <cellStyle name="Итог 2 2 2 2" xfId="596"/>
    <cellStyle name="Итог 2 2 2 2 2" xfId="597"/>
    <cellStyle name="Итог 2 2 2 3" xfId="598"/>
    <cellStyle name="Итог 2 2 3" xfId="599"/>
    <cellStyle name="Итог 2 2 3 2" xfId="600"/>
    <cellStyle name="Итог 2 2 4" xfId="601"/>
    <cellStyle name="Итог 2 2 4 2" xfId="602"/>
    <cellStyle name="Итог 2 2 5" xfId="603"/>
    <cellStyle name="Итог 2 2_Электроэнергия" xfId="604"/>
    <cellStyle name="Итог 2 3" xfId="605"/>
    <cellStyle name="Итог 2 3 2" xfId="606"/>
    <cellStyle name="Итог 2 3 2 2" xfId="607"/>
    <cellStyle name="Итог 2 3 3" xfId="608"/>
    <cellStyle name="Итог 2 3 3 2" xfId="609"/>
    <cellStyle name="Итог 2 3 4" xfId="610"/>
    <cellStyle name="Итог 2 4" xfId="611"/>
    <cellStyle name="Итог 2 4 2" xfId="612"/>
    <cellStyle name="Итог 2 5" xfId="613"/>
    <cellStyle name="Итог 2 5 2" xfId="614"/>
    <cellStyle name="Итог 2 6" xfId="615"/>
    <cellStyle name="Итог 2 6 2" xfId="616"/>
    <cellStyle name="Итог 2 7" xfId="617"/>
    <cellStyle name="Итог 2_Электроэнергия" xfId="618"/>
    <cellStyle name="Итог 3" xfId="619"/>
    <cellStyle name="Итог 3 2" xfId="620"/>
    <cellStyle name="Итог 4" xfId="621"/>
    <cellStyle name="КАНДАГАЧ тел3-33-96" xfId="622"/>
    <cellStyle name="Контрольная ячейка 2" xfId="623"/>
    <cellStyle name="Контрольная ячейка 2 2" xfId="624"/>
    <cellStyle name="Контрольная ячейка 2 2 2" xfId="625"/>
    <cellStyle name="Контрольная ячейка 2 3" xfId="626"/>
    <cellStyle name="Контрольная ячейка 2 4" xfId="627"/>
    <cellStyle name="Контрольная ячейка 2 5" xfId="628"/>
    <cellStyle name="Контрольная ячейка 2_Электроэнергия" xfId="629"/>
    <cellStyle name="Контрольная ячейка 3" xfId="630"/>
    <cellStyle name="Название 2" xfId="631"/>
    <cellStyle name="Название 2 2" xfId="632"/>
    <cellStyle name="Название 2 2 2" xfId="633"/>
    <cellStyle name="Название 2 3" xfId="634"/>
    <cellStyle name="Название 2 4" xfId="635"/>
    <cellStyle name="Название 2 5" xfId="636"/>
    <cellStyle name="Название 2_Электроэнергия" xfId="637"/>
    <cellStyle name="Название 3" xfId="638"/>
    <cellStyle name="Нейтральный 2" xfId="639"/>
    <cellStyle name="Нейтральный 2 2" xfId="640"/>
    <cellStyle name="Нейтральный 2 2 2" xfId="641"/>
    <cellStyle name="Нейтральный 2 3" xfId="642"/>
    <cellStyle name="Нейтральный 2 4" xfId="643"/>
    <cellStyle name="Нейтральный 2 5" xfId="644"/>
    <cellStyle name="Нейтральный 2_Электроэнергия" xfId="645"/>
    <cellStyle name="Нейтральный 3" xfId="646"/>
    <cellStyle name="Обычный" xfId="0" builtinId="0"/>
    <cellStyle name="Обычный 10" xfId="647"/>
    <cellStyle name="Обычный 10 2" xfId="648"/>
    <cellStyle name="Обычный 10 2 2" xfId="649"/>
    <cellStyle name="Обычный 10 2 2 2" xfId="650"/>
    <cellStyle name="Обычный 10 2 3" xfId="651"/>
    <cellStyle name="Обычный 10 2 3 2" xfId="652"/>
    <cellStyle name="Обычный 10 2 4" xfId="653"/>
    <cellStyle name="Обычный 10 3" xfId="654"/>
    <cellStyle name="Обычный 10 3 2" xfId="655"/>
    <cellStyle name="Обычный 10 3 3" xfId="656"/>
    <cellStyle name="Обычный 10 4" xfId="657"/>
    <cellStyle name="Обычный 10 5" xfId="658"/>
    <cellStyle name="Обычный 10 6" xfId="659"/>
    <cellStyle name="Обычный 10 6 2" xfId="660"/>
    <cellStyle name="Обычный 10 7" xfId="661"/>
    <cellStyle name="Обычный 10 7 2" xfId="662"/>
    <cellStyle name="Обычный 10 8" xfId="663"/>
    <cellStyle name="Обычный 10_Август по объектно" xfId="664"/>
    <cellStyle name="Обычный 11" xfId="665"/>
    <cellStyle name="Обычный 11 2" xfId="666"/>
    <cellStyle name="Обычный 11 2 2" xfId="667"/>
    <cellStyle name="Обычный 11 2 2 2" xfId="668"/>
    <cellStyle name="Обычный 11 2 3" xfId="669"/>
    <cellStyle name="Обычный 11 2 3 2" xfId="670"/>
    <cellStyle name="Обычный 11 2 4" xfId="671"/>
    <cellStyle name="Обычный 11 3" xfId="672"/>
    <cellStyle name="Обычный 11 3 2" xfId="673"/>
    <cellStyle name="Обычный 11 3 2 2" xfId="674"/>
    <cellStyle name="Обычный 11 3 3" xfId="675"/>
    <cellStyle name="Обычный 11 3 3 2" xfId="676"/>
    <cellStyle name="Обычный 11 3 4" xfId="677"/>
    <cellStyle name="Обычный 11 4" xfId="678"/>
    <cellStyle name="Обычный 11 4 2" xfId="679"/>
    <cellStyle name="Обычный 11 4 2 2" xfId="680"/>
    <cellStyle name="Обычный 11 4 3" xfId="681"/>
    <cellStyle name="Обычный 11 5" xfId="682"/>
    <cellStyle name="Обычный 11 6" xfId="5"/>
    <cellStyle name="Обычный 11 7" xfId="683"/>
    <cellStyle name="Обычный 11 7 2" xfId="684"/>
    <cellStyle name="Обычный 11_Август по объектно" xfId="685"/>
    <cellStyle name="Обычный 12" xfId="686"/>
    <cellStyle name="Обычный 12 2" xfId="687"/>
    <cellStyle name="Обычный 12 2 2" xfId="688"/>
    <cellStyle name="Обычный 12 2 2 2" xfId="689"/>
    <cellStyle name="Обычный 12 2 3" xfId="690"/>
    <cellStyle name="Обычный 12 2 3 2" xfId="691"/>
    <cellStyle name="Обычный 12 2 4" xfId="692"/>
    <cellStyle name="Обычный 12 3" xfId="693"/>
    <cellStyle name="Обычный 12 3 2" xfId="694"/>
    <cellStyle name="Обычный 12 3 2 2" xfId="695"/>
    <cellStyle name="Обычный 12 3 3" xfId="696"/>
    <cellStyle name="Обычный 12 3 3 2" xfId="697"/>
    <cellStyle name="Обычный 12 3 4" xfId="698"/>
    <cellStyle name="Обычный 12 4" xfId="699"/>
    <cellStyle name="Обычный 12 4 2" xfId="700"/>
    <cellStyle name="Обычный 12 4 2 2" xfId="701"/>
    <cellStyle name="Обычный 12 4 3" xfId="702"/>
    <cellStyle name="Обычный 12 5" xfId="703"/>
    <cellStyle name="Обычный 12 6" xfId="704"/>
    <cellStyle name="Обычный 12 7" xfId="705"/>
    <cellStyle name="Обычный 12 7 2" xfId="706"/>
    <cellStyle name="Обычный 12_Август по объектно" xfId="707"/>
    <cellStyle name="Обычный 13" xfId="708"/>
    <cellStyle name="Обычный 13 2" xfId="709"/>
    <cellStyle name="Обычный 13 2 2" xfId="710"/>
    <cellStyle name="Обычный 13 3" xfId="711"/>
    <cellStyle name="Обычный 13 3 2" xfId="712"/>
    <cellStyle name="Обычный 13 4" xfId="713"/>
    <cellStyle name="Обычный 13_Гидроузел на р.Тышкан" xfId="714"/>
    <cellStyle name="Обычный 14" xfId="715"/>
    <cellStyle name="Обычный 14 2" xfId="716"/>
    <cellStyle name="Обычный 14 3" xfId="717"/>
    <cellStyle name="Обычный 14 4" xfId="718"/>
    <cellStyle name="Обычный 14_Гидроузел на р.Тышкан" xfId="719"/>
    <cellStyle name="Обычный 15" xfId="720"/>
    <cellStyle name="Обычный 15 2" xfId="721"/>
    <cellStyle name="Обычный 15 3" xfId="722"/>
    <cellStyle name="Обычный 15 4" xfId="723"/>
    <cellStyle name="Обычный 15 5" xfId="724"/>
    <cellStyle name="Обычный 16" xfId="725"/>
    <cellStyle name="Обычный 16 2" xfId="726"/>
    <cellStyle name="Обычный 16 2 2" xfId="727"/>
    <cellStyle name="Обычный 16 2 2 2" xfId="728"/>
    <cellStyle name="Обычный 16 2 3" xfId="729"/>
    <cellStyle name="Обычный 16 2 3 2" xfId="730"/>
    <cellStyle name="Обычный 16 2 4" xfId="731"/>
    <cellStyle name="Обычный 16 3" xfId="732"/>
    <cellStyle name="Обычный 16 3 2" xfId="733"/>
    <cellStyle name="Обычный 16 4" xfId="734"/>
    <cellStyle name="Обычный 16 5" xfId="735"/>
    <cellStyle name="Обычный 16 5 2" xfId="736"/>
    <cellStyle name="Обычный 16_Гидроузел на р.Тышкан" xfId="737"/>
    <cellStyle name="Обычный 17" xfId="738"/>
    <cellStyle name="Обычный 17 2" xfId="739"/>
    <cellStyle name="Обычный 17 2 2" xfId="740"/>
    <cellStyle name="Обычный 17 3" xfId="741"/>
    <cellStyle name="Обычный 17 3 2" xfId="742"/>
    <cellStyle name="Обычный 17 3 2 2" xfId="743"/>
    <cellStyle name="Обычный 17 3 2 2 2" xfId="744"/>
    <cellStyle name="Обычный 17 3 2 3" xfId="745"/>
    <cellStyle name="Обычный 17 3 2 3 2" xfId="746"/>
    <cellStyle name="Обычный 17 3 2 4" xfId="747"/>
    <cellStyle name="Обычный 17 3 3" xfId="748"/>
    <cellStyle name="Обычный 17 4" xfId="749"/>
    <cellStyle name="Обычный 17 4 2" xfId="750"/>
    <cellStyle name="Обычный 17 4 2 2" xfId="751"/>
    <cellStyle name="Обычный 17 4 3" xfId="752"/>
    <cellStyle name="Обычный 17 4 3 2" xfId="753"/>
    <cellStyle name="Обычный 17 4 4" xfId="754"/>
    <cellStyle name="Обычный 17 5" xfId="755"/>
    <cellStyle name="Обычный 17 5 2" xfId="756"/>
    <cellStyle name="Обычный 18" xfId="757"/>
    <cellStyle name="Обычный 18 2" xfId="758"/>
    <cellStyle name="Обычный 18 2 2" xfId="759"/>
    <cellStyle name="Обычный 18 3" xfId="760"/>
    <cellStyle name="Обычный 18 3 2" xfId="761"/>
    <cellStyle name="Обычный 18 3 3" xfId="762"/>
    <cellStyle name="Обычный 18 4" xfId="763"/>
    <cellStyle name="Обычный 18 5" xfId="764"/>
    <cellStyle name="Обычный 19" xfId="765"/>
    <cellStyle name="Обычный 19 2" xfId="766"/>
    <cellStyle name="Обычный 19 2 2" xfId="767"/>
    <cellStyle name="Обычный 19 3" xfId="768"/>
    <cellStyle name="Обычный 19 3 2" xfId="769"/>
    <cellStyle name="Обычный 19 3 3" xfId="770"/>
    <cellStyle name="Обычный 19 4" xfId="771"/>
    <cellStyle name="Обычный 19 5" xfId="772"/>
    <cellStyle name="Обычный 2" xfId="773"/>
    <cellStyle name="Обычный 2 10" xfId="774"/>
    <cellStyle name="Обычный 2 10 2" xfId="775"/>
    <cellStyle name="Обычный 2 10 2 2" xfId="776"/>
    <cellStyle name="Обычный 2 10 2 2 2" xfId="777"/>
    <cellStyle name="Обычный 2 10 2 3" xfId="778"/>
    <cellStyle name="Обычный 2 10 3" xfId="779"/>
    <cellStyle name="Обычный 2 10 3 2" xfId="780"/>
    <cellStyle name="Обычный 2 10 4" xfId="781"/>
    <cellStyle name="Обычный 2 11" xfId="782"/>
    <cellStyle name="Обычный 2 11 2" xfId="783"/>
    <cellStyle name="Обычный 2 11 2 2" xfId="784"/>
    <cellStyle name="Обычный 2 12" xfId="785"/>
    <cellStyle name="Обычный 2 12 2" xfId="786"/>
    <cellStyle name="Обычный 2 13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_Гидроузел на р.Тышкан" xfId="840"/>
    <cellStyle name="Обычный 2 4" xfId="841"/>
    <cellStyle name="Обычный 2 4 2" xfId="842"/>
    <cellStyle name="Обычный 2 4 2 2" xfId="843"/>
    <cellStyle name="Обычный 2 4 2 2 2" xfId="844"/>
    <cellStyle name="Обычный 2 4 2 3" xfId="845"/>
    <cellStyle name="Обычный 2 4 3" xfId="846"/>
    <cellStyle name="Обычный 2 4 4" xfId="847"/>
    <cellStyle name="Обычный 2 4 5" xfId="848"/>
    <cellStyle name="Обычный 2 4 5 2" xfId="849"/>
    <cellStyle name="Обычный 2 4 6" xfId="850"/>
    <cellStyle name="Обычный 2 5" xfId="851"/>
    <cellStyle name="Обычный 2 5 2" xfId="852"/>
    <cellStyle name="Обычный 2 5 2 2" xfId="853"/>
    <cellStyle name="Обычный 2 5 2 2 2" xfId="854"/>
    <cellStyle name="Обычный 2 5 2 3" xfId="855"/>
    <cellStyle name="Обычный 2 5 2 3 2" xfId="856"/>
    <cellStyle name="Обычный 2 5 2 4" xfId="857"/>
    <cellStyle name="Обычный 2 5 3" xfId="858"/>
    <cellStyle name="Обычный 2 5 4" xfId="859"/>
    <cellStyle name="Обычный 2 5 4 2" xfId="860"/>
    <cellStyle name="Обычный 2 5 5" xfId="861"/>
    <cellStyle name="Обычный 2 6" xfId="862"/>
    <cellStyle name="Обычный 2 6 2" xfId="863"/>
    <cellStyle name="Обычный 2 6 3" xfId="864"/>
    <cellStyle name="Обычный 2 6 3 2" xfId="865"/>
    <cellStyle name="Обычный 2 6 4" xfId="866"/>
    <cellStyle name="Обычный 2 6 5" xfId="867"/>
    <cellStyle name="Обычный 2 7" xfId="868"/>
    <cellStyle name="Обычный 2 7 2" xfId="869"/>
    <cellStyle name="Обычный 2 7 3" xfId="870"/>
    <cellStyle name="Обычный 2 7 3 2" xfId="871"/>
    <cellStyle name="Обычный 2 8" xfId="872"/>
    <cellStyle name="Обычный 2 8 2" xfId="873"/>
    <cellStyle name="Обычный 2 8 3" xfId="874"/>
    <cellStyle name="Обычный 2 9" xfId="875"/>
    <cellStyle name="Обычный 2 9 2" xfId="876"/>
    <cellStyle name="Обычный 2 9 2 2" xfId="877"/>
    <cellStyle name="Обычный 2 9 2 2 2" xfId="878"/>
    <cellStyle name="Обычный 2 9 2 3" xfId="879"/>
    <cellStyle name="Обычный 2 9 3" xfId="880"/>
    <cellStyle name="Обычный 2 9 3 2" xfId="881"/>
    <cellStyle name="Обычный 2 9 4" xfId="882"/>
    <cellStyle name="Обычный 2_16 МСХ 13.09.11 с проблемными" xfId="883"/>
    <cellStyle name="Обычный 20" xfId="884"/>
    <cellStyle name="Обычный 20 2" xfId="885"/>
    <cellStyle name="Обычный 20 3" xfId="886"/>
    <cellStyle name="Обычный 20 3 2" xfId="887"/>
    <cellStyle name="Обычный 20 3 3" xfId="888"/>
    <cellStyle name="Обычный 20 4" xfId="889"/>
    <cellStyle name="Обычный 20 5" xfId="890"/>
    <cellStyle name="Обычный 21" xfId="891"/>
    <cellStyle name="Обычный 21 2" xfId="892"/>
    <cellStyle name="Обычный 21 2 2" xfId="893"/>
    <cellStyle name="Обычный 21 3" xfId="894"/>
    <cellStyle name="Обычный 21 3 2" xfId="895"/>
    <cellStyle name="Обычный 21 3 3" xfId="896"/>
    <cellStyle name="Обычный 21 4" xfId="897"/>
    <cellStyle name="Обычный 22" xfId="898"/>
    <cellStyle name="Обычный 22 2" xfId="899"/>
    <cellStyle name="Обычный 22 3" xfId="900"/>
    <cellStyle name="Обычный 22 3 2" xfId="901"/>
    <cellStyle name="Обычный 22 3 2 2" xfId="902"/>
    <cellStyle name="Обычный 22 3 2 2 2" xfId="903"/>
    <cellStyle name="Обычный 22 3 2 3" xfId="904"/>
    <cellStyle name="Обычный 22 3 3" xfId="905"/>
    <cellStyle name="Обычный 22 4" xfId="906"/>
    <cellStyle name="Обычный 22 4 2" xfId="907"/>
    <cellStyle name="Обычный 23" xfId="908"/>
    <cellStyle name="Обычный 23 2" xfId="909"/>
    <cellStyle name="Обычный 23 2 2" xfId="910"/>
    <cellStyle name="Обычный 23 2 2 2" xfId="911"/>
    <cellStyle name="Обычный 23 2 2 2 2" xfId="912"/>
    <cellStyle name="Обычный 23 2 2 3" xfId="913"/>
    <cellStyle name="Обычный 23 2 2 3 2" xfId="914"/>
    <cellStyle name="Обычный 23 2 2 3 2 2" xfId="915"/>
    <cellStyle name="Обычный 23 2 2 3 3" xfId="916"/>
    <cellStyle name="Обычный 23 2 2 3 3 2" xfId="917"/>
    <cellStyle name="Обычный 23 2 2 3 4" xfId="918"/>
    <cellStyle name="Обычный 23 2 2 4" xfId="919"/>
    <cellStyle name="Обычный 23 2 3" xfId="920"/>
    <cellStyle name="Обычный 23 2_План финансирования на 2013 год" xfId="921"/>
    <cellStyle name="Обычный 23 3" xfId="922"/>
    <cellStyle name="Обычный 23 4" xfId="923"/>
    <cellStyle name="Обычный 23 4 2" xfId="924"/>
    <cellStyle name="Обычный 23 4 2 2" xfId="925"/>
    <cellStyle name="Обычный 23 4 2 2 2" xfId="926"/>
    <cellStyle name="Обычный 23 4 2 3" xfId="927"/>
    <cellStyle name="Обычный 23 4 2 3 2" xfId="928"/>
    <cellStyle name="Обычный 23 4 2 4" xfId="929"/>
    <cellStyle name="Обычный 23 4 3" xfId="930"/>
    <cellStyle name="Обычный 23 5" xfId="931"/>
    <cellStyle name="Обычный 23 6" xfId="932"/>
    <cellStyle name="Обычный 23 7" xfId="933"/>
    <cellStyle name="Обычный 23 8" xfId="934"/>
    <cellStyle name="Обычный 23_админ.расходы" xfId="935"/>
    <cellStyle name="Обычный 24" xfId="936"/>
    <cellStyle name="Обычный 24 2" xfId="937"/>
    <cellStyle name="Обычный 24 2 2" xfId="938"/>
    <cellStyle name="Обычный 24 2 2 2" xfId="939"/>
    <cellStyle name="Обычный 24 2 3" xfId="940"/>
    <cellStyle name="Обычный 24 2 3 2" xfId="941"/>
    <cellStyle name="Обычный 24 2 4" xfId="942"/>
    <cellStyle name="Обычный 24 3" xfId="943"/>
    <cellStyle name="Обычный 24 3 2" xfId="944"/>
    <cellStyle name="Обычный 24 4" xfId="945"/>
    <cellStyle name="Обычный 24 5" xfId="946"/>
    <cellStyle name="Обычный 24 5 2" xfId="947"/>
    <cellStyle name="Обычный 24_админ.расходы" xfId="948"/>
    <cellStyle name="Обычный 25" xfId="949"/>
    <cellStyle name="Обычный 25 2" xfId="950"/>
    <cellStyle name="Обычный 25 2 2" xfId="951"/>
    <cellStyle name="Обычный 25 3" xfId="952"/>
    <cellStyle name="Обычный 25 3 2" xfId="953"/>
    <cellStyle name="Обычный 25 3 2 2" xfId="954"/>
    <cellStyle name="Обычный 25 3 3" xfId="955"/>
    <cellStyle name="Обычный 26" xfId="956"/>
    <cellStyle name="Обычный 26 2" xfId="957"/>
    <cellStyle name="Обычный 26 2 2" xfId="958"/>
    <cellStyle name="Обычный 26 2 3" xfId="959"/>
    <cellStyle name="Обычный 26 3" xfId="960"/>
    <cellStyle name="Обычный 26 4" xfId="961"/>
    <cellStyle name="Обычный 27" xfId="962"/>
    <cellStyle name="Обычный 27 2" xfId="963"/>
    <cellStyle name="Обычный 27 2 2" xfId="964"/>
    <cellStyle name="Обычный 27 3" xfId="965"/>
    <cellStyle name="Обычный 28" xfId="966"/>
    <cellStyle name="Обычный 29" xfId="967"/>
    <cellStyle name="Обычный 29 2" xfId="968"/>
    <cellStyle name="Обычный 29 2 2" xfId="969"/>
    <cellStyle name="Обычный 29 3" xfId="970"/>
    <cellStyle name="Обычный 29 4" xfId="971"/>
    <cellStyle name="Обычный 3" xfId="972"/>
    <cellStyle name="Обычный 3 10" xfId="973"/>
    <cellStyle name="Обычный 3 11" xfId="974"/>
    <cellStyle name="Обычный 3 12" xfId="975"/>
    <cellStyle name="Обычный 3 13" xfId="976"/>
    <cellStyle name="Обычный 3 2" xfId="977"/>
    <cellStyle name="Обычный 3 2 2" xfId="978"/>
    <cellStyle name="Обычный 3 2 2 2" xfId="979"/>
    <cellStyle name="Обычный 3 2 2 2 2" xfId="980"/>
    <cellStyle name="Обычный 3 2 2 3" xfId="981"/>
    <cellStyle name="Обычный 3 2 3" xfId="982"/>
    <cellStyle name="Обычный 3 2 3 2" xfId="983"/>
    <cellStyle name="Обычный 3 2 3 2 2" xfId="984"/>
    <cellStyle name="Обычный 3 2 3 3" xfId="985"/>
    <cellStyle name="Обычный 3 2 3 3 2" xfId="986"/>
    <cellStyle name="Обычный 3 2 3 4" xfId="987"/>
    <cellStyle name="Обычный 3 2 4" xfId="988"/>
    <cellStyle name="Обычный 3 2 4 2" xfId="989"/>
    <cellStyle name="Обычный 3 2 5" xfId="990"/>
    <cellStyle name="Обычный 3 2 5 2" xfId="991"/>
    <cellStyle name="Обычный 3 2 6" xfId="992"/>
    <cellStyle name="Обычный 3 2 7" xfId="993"/>
    <cellStyle name="Обычный 3 2_Каратальская плотина" xfId="994"/>
    <cellStyle name="Обычный 3 3" xfId="995"/>
    <cellStyle name="Обычный 3 3 2" xfId="996"/>
    <cellStyle name="Обычный 3 3 3" xfId="997"/>
    <cellStyle name="Обычный 3 4" xfId="998"/>
    <cellStyle name="Обычный 3 4 2" xfId="999"/>
    <cellStyle name="Обычный 3 5" xfId="1000"/>
    <cellStyle name="Обычный 3 6" xfId="1001"/>
    <cellStyle name="Обычный 3 7" xfId="1002"/>
    <cellStyle name="Обычный 3 8" xfId="1003"/>
    <cellStyle name="Обычный 3 9" xfId="1004"/>
    <cellStyle name="Обычный 3 9 2" xfId="1005"/>
    <cellStyle name="Обычный 3 9 3" xfId="1006"/>
    <cellStyle name="Обычный 3_Гидроузел на р.Тышкан" xfId="1007"/>
    <cellStyle name="Обычный 30" xfId="1008"/>
    <cellStyle name="Обычный 31" xfId="1009"/>
    <cellStyle name="Обычный 32" xfId="1010"/>
    <cellStyle name="Обычный 32 2" xfId="1011"/>
    <cellStyle name="Обычный 33" xfId="1012"/>
    <cellStyle name="Обычный 33 2" xfId="1013"/>
    <cellStyle name="Обычный 33 3" xfId="1014"/>
    <cellStyle name="Обычный 33 4" xfId="1015"/>
    <cellStyle name="Обычный 34" xfId="1016"/>
    <cellStyle name="Обычный 34 2" xfId="1017"/>
    <cellStyle name="Обычный 34 3" xfId="1018"/>
    <cellStyle name="Обычный 34_План финансирования на 2013 год" xfId="1019"/>
    <cellStyle name="Обычный 35" xfId="1020"/>
    <cellStyle name="Обычный 35 2" xfId="1021"/>
    <cellStyle name="Обычный 35 3" xfId="1022"/>
    <cellStyle name="Обычный 36" xfId="1023"/>
    <cellStyle name="Обычный 37" xfId="1024"/>
    <cellStyle name="Обычный 38" xfId="1025"/>
    <cellStyle name="Обычный 39" xfId="1026"/>
    <cellStyle name="Обычный 4" xfId="1027"/>
    <cellStyle name="Обычный 4 2" xfId="1028"/>
    <cellStyle name="Обычный 4 3" xfId="1029"/>
    <cellStyle name="Обычный 4 3 2" xfId="1030"/>
    <cellStyle name="Обычный 4 3 2 2" xfId="1031"/>
    <cellStyle name="Обычный 4 3 3" xfId="1032"/>
    <cellStyle name="Обычный 4 4" xfId="1033"/>
    <cellStyle name="Обычный 4 4 2" xfId="1034"/>
    <cellStyle name="Обычный 4 5" xfId="1035"/>
    <cellStyle name="Обычный 4 5 2" xfId="1036"/>
    <cellStyle name="Обычный 4 6" xfId="1037"/>
    <cellStyle name="Обычный 4 7" xfId="1038"/>
    <cellStyle name="Обычный 4_админ.расходы" xfId="1039"/>
    <cellStyle name="Обычный 40" xfId="1040"/>
    <cellStyle name="Обычный 41" xfId="1041"/>
    <cellStyle name="Обычный 42" xfId="1042"/>
    <cellStyle name="Обычный 43" xfId="1043"/>
    <cellStyle name="Обычный 44" xfId="1044"/>
    <cellStyle name="Обычный 45" xfId="1045"/>
    <cellStyle name="Обычный 46" xfId="1046"/>
    <cellStyle name="Обычный 47" xfId="1047"/>
    <cellStyle name="Обычный 47 2" xfId="1048"/>
    <cellStyle name="Обычный 47 3" xfId="1049"/>
    <cellStyle name="Обычный 47 4" xfId="1050"/>
    <cellStyle name="Обычный 48" xfId="1051"/>
    <cellStyle name="Обычный 49" xfId="1052"/>
    <cellStyle name="Обычный 49 2" xfId="1053"/>
    <cellStyle name="Обычный 5" xfId="1054"/>
    <cellStyle name="Обычный 5 2" xfId="1055"/>
    <cellStyle name="Обычный 5 2 2" xfId="1056"/>
    <cellStyle name="Обычный 5 2 2 2" xfId="1057"/>
    <cellStyle name="Обычный 5 2 3" xfId="1058"/>
    <cellStyle name="Обычный 5 2 4" xfId="2"/>
    <cellStyle name="Обычный 5 3" xfId="1059"/>
    <cellStyle name="Обычный 5 4" xfId="1060"/>
    <cellStyle name="Обычный 5 5" xfId="1061"/>
    <cellStyle name="Обычный 5_Гидроузел на р.Тышкан" xfId="1062"/>
    <cellStyle name="Обычный 50" xfId="1063"/>
    <cellStyle name="Обычный 50 2" xfId="1064"/>
    <cellStyle name="Обычный 51" xfId="1065"/>
    <cellStyle name="Обычный 51 2" xfId="1066"/>
    <cellStyle name="Обычный 52" xfId="1067"/>
    <cellStyle name="Обычный 53" xfId="1068"/>
    <cellStyle name="Обычный 53 2" xfId="1069"/>
    <cellStyle name="Обычный 54" xfId="1070"/>
    <cellStyle name="Обычный 55" xfId="1071"/>
    <cellStyle name="Обычный 56" xfId="1072"/>
    <cellStyle name="Обычный 57" xfId="1073"/>
    <cellStyle name="Обычный 57 2" xfId="1074"/>
    <cellStyle name="Обычный 57 2 2" xfId="1075"/>
    <cellStyle name="Обычный 57 2 2 2" xfId="1076"/>
    <cellStyle name="Обычный 57 2 2 2 2" xfId="1077"/>
    <cellStyle name="Обычный 57 2 2 3" xfId="1078"/>
    <cellStyle name="Обычный 57 2 3" xfId="1079"/>
    <cellStyle name="Обычный 57 2 3 2" xfId="1080"/>
    <cellStyle name="Обычный 57 2 3 2 2" xfId="1081"/>
    <cellStyle name="Обычный 57 2 3 3" xfId="1082"/>
    <cellStyle name="Обычный 57 2 3 3 2" xfId="1083"/>
    <cellStyle name="Обычный 57 2 4" xfId="1084"/>
    <cellStyle name="Обычный 57 2 4 2" xfId="1085"/>
    <cellStyle name="Обычный 57 2 4 2 2" xfId="1086"/>
    <cellStyle name="Обычный 57 2 4 3" xfId="1087"/>
    <cellStyle name="Обычный 57 2 4 3 2" xfId="1088"/>
    <cellStyle name="Обычный 57 2 4 4" xfId="1089"/>
    <cellStyle name="Обычный 57 2 4 4 2" xfId="1090"/>
    <cellStyle name="Обычный 57 2 4 4 2 2" xfId="1091"/>
    <cellStyle name="Обычный 57 2 4 5" xfId="1092"/>
    <cellStyle name="Обычный 57 2 5" xfId="1093"/>
    <cellStyle name="Обычный 57 2 5 2" xfId="1094"/>
    <cellStyle name="Обычный 57 2 5 2 2" xfId="1095"/>
    <cellStyle name="Обычный 57 2 5 3" xfId="1096"/>
    <cellStyle name="Обычный 57 2 6" xfId="1097"/>
    <cellStyle name="Обычный 57 2 6 2" xfId="1098"/>
    <cellStyle name="Обычный 57 2 7" xfId="1099"/>
    <cellStyle name="Обычный 57 3" xfId="1100"/>
    <cellStyle name="Обычный 57 3 2" xfId="1101"/>
    <cellStyle name="Обычный 57 4" xfId="1102"/>
    <cellStyle name="Обычный 58" xfId="1103"/>
    <cellStyle name="Обычный 58 2" xfId="1104"/>
    <cellStyle name="Обычный 58 2 2" xfId="1105"/>
    <cellStyle name="Обычный 58 2 2 2" xfId="1106"/>
    <cellStyle name="Обычный 58 2 3" xfId="1107"/>
    <cellStyle name="Обычный 58 3" xfId="1108"/>
    <cellStyle name="Обычный 58 3 2" xfId="1109"/>
    <cellStyle name="Обычный 58 4" xfId="1110"/>
    <cellStyle name="Обычный 59" xfId="1111"/>
    <cellStyle name="Обычный 59 2" xfId="1112"/>
    <cellStyle name="Обычный 59 2 2" xfId="1113"/>
    <cellStyle name="Обычный 59 2 2 2" xfId="1114"/>
    <cellStyle name="Обычный 59 2 3" xfId="1115"/>
    <cellStyle name="Обычный 59 3" xfId="1116"/>
    <cellStyle name="Обычный 59 3 2" xfId="1117"/>
    <cellStyle name="Обычный 59 4" xfId="1118"/>
    <cellStyle name="Обычный 6" xfId="1119"/>
    <cellStyle name="Обычный 6 2" xfId="1120"/>
    <cellStyle name="Обычный 6 2 2" xfId="1121"/>
    <cellStyle name="Обычный 6 2 2 2" xfId="1122"/>
    <cellStyle name="Обычный 6 2 3" xfId="1123"/>
    <cellStyle name="Обычный 6 3" xfId="1124"/>
    <cellStyle name="Обычный 6 4" xfId="1125"/>
    <cellStyle name="Обычный 6 5" xfId="1126"/>
    <cellStyle name="Обычный 6 5 2" xfId="1127"/>
    <cellStyle name="Обычный 6 6" xfId="1128"/>
    <cellStyle name="Обычный 6_Гидроузел на р.Тышкан" xfId="1129"/>
    <cellStyle name="Обычный 60" xfId="1130"/>
    <cellStyle name="Обычный 61" xfId="1131"/>
    <cellStyle name="Обычный 61 2" xfId="1132"/>
    <cellStyle name="Обычный 61 2 2" xfId="1133"/>
    <cellStyle name="Обычный 61 2 2 2" xfId="1134"/>
    <cellStyle name="Обычный 61 2 3" xfId="1135"/>
    <cellStyle name="Обычный 61 3" xfId="1136"/>
    <cellStyle name="Обычный 61 3 2" xfId="1137"/>
    <cellStyle name="Обычный 61 4" xfId="1138"/>
    <cellStyle name="Обычный 62" xfId="1139"/>
    <cellStyle name="Обычный 62 2" xfId="1140"/>
    <cellStyle name="Обычный 62 2 2" xfId="1141"/>
    <cellStyle name="Обычный 62 3" xfId="1142"/>
    <cellStyle name="Обычный 63" xfId="1143"/>
    <cellStyle name="Обычный 64" xfId="1144"/>
    <cellStyle name="Обычный 64 2" xfId="1145"/>
    <cellStyle name="Обычный 64 2 2" xfId="1146"/>
    <cellStyle name="Обычный 64 3" xfId="1147"/>
    <cellStyle name="Обычный 65" xfId="1148"/>
    <cellStyle name="Обычный 65 2" xfId="1149"/>
    <cellStyle name="Обычный 65 2 2" xfId="1150"/>
    <cellStyle name="Обычный 65 3" xfId="1151"/>
    <cellStyle name="Обычный 66" xfId="1152"/>
    <cellStyle name="Обычный 66 2" xfId="1153"/>
    <cellStyle name="Обычный 66 2 2" xfId="1154"/>
    <cellStyle name="Обычный 66 3" xfId="1155"/>
    <cellStyle name="Обычный 67" xfId="1156"/>
    <cellStyle name="Обычный 67 2" xfId="1157"/>
    <cellStyle name="Обычный 67 2 2" xfId="1158"/>
    <cellStyle name="Обычный 67 3" xfId="1159"/>
    <cellStyle name="Обычный 68" xfId="1160"/>
    <cellStyle name="Обычный 68 2" xfId="1161"/>
    <cellStyle name="Обычный 68 2 2" xfId="1162"/>
    <cellStyle name="Обычный 68 3" xfId="1163"/>
    <cellStyle name="Обычный 69" xfId="1164"/>
    <cellStyle name="Обычный 69 2" xfId="1165"/>
    <cellStyle name="Обычный 69 2 2" xfId="1166"/>
    <cellStyle name="Обычный 69 2 2 2" xfId="1167"/>
    <cellStyle name="Обычный 69 2 3" xfId="1168"/>
    <cellStyle name="Обычный 69 3" xfId="1169"/>
    <cellStyle name="Обычный 69 3 2" xfId="1170"/>
    <cellStyle name="Обычный 69 4" xfId="1171"/>
    <cellStyle name="Обычный 7" xfId="1172"/>
    <cellStyle name="Обычный 7 2" xfId="1173"/>
    <cellStyle name="Обычный 7 2 2" xfId="1174"/>
    <cellStyle name="Обычный 7 2 2 2" xfId="1175"/>
    <cellStyle name="Обычный 7 2 3" xfId="1176"/>
    <cellStyle name="Обычный 7 3" xfId="1177"/>
    <cellStyle name="Обычный 7 4" xfId="1178"/>
    <cellStyle name="Обычный 7 5" xfId="1179"/>
    <cellStyle name="Обычный 7 6" xfId="1180"/>
    <cellStyle name="Обычный 7 7" xfId="1181"/>
    <cellStyle name="Обычный 7_Гидроузел на р.Тышкан" xfId="1182"/>
    <cellStyle name="Обычный 70" xfId="1183"/>
    <cellStyle name="Обычный 70 2" xfId="1184"/>
    <cellStyle name="Обычный 70 2 2" xfId="1185"/>
    <cellStyle name="Обычный 70 2 2 2" xfId="1186"/>
    <cellStyle name="Обычный 70 2 2 2 2" xfId="1187"/>
    <cellStyle name="Обычный 70 2 2 3" xfId="1188"/>
    <cellStyle name="Обычный 70 2 3" xfId="1189"/>
    <cellStyle name="Обычный 70 2 3 2" xfId="1190"/>
    <cellStyle name="Обычный 70 2 4" xfId="1191"/>
    <cellStyle name="Обычный 70 3" xfId="1192"/>
    <cellStyle name="Обычный 70 3 2" xfId="1193"/>
    <cellStyle name="Обычный 70 4" xfId="1194"/>
    <cellStyle name="Обычный 71" xfId="1195"/>
    <cellStyle name="Обычный 71 2" xfId="1196"/>
    <cellStyle name="Обычный 71 2 2" xfId="1197"/>
    <cellStyle name="Обычный 71 2 2 2" xfId="1198"/>
    <cellStyle name="Обычный 71 2 3" xfId="1199"/>
    <cellStyle name="Обычный 71 3" xfId="1200"/>
    <cellStyle name="Обычный 71 3 2" xfId="1201"/>
    <cellStyle name="Обычный 71 3 2 2" xfId="1202"/>
    <cellStyle name="Обычный 71 3 2 2 2" xfId="1203"/>
    <cellStyle name="Обычный 71 3 2 3" xfId="1204"/>
    <cellStyle name="Обычный 71 3 3" xfId="1205"/>
    <cellStyle name="Обычный 71 4" xfId="1206"/>
    <cellStyle name="Обычный 71 4 2" xfId="1207"/>
    <cellStyle name="Обычный 71 5" xfId="1208"/>
    <cellStyle name="Обычный 71 6" xfId="1209"/>
    <cellStyle name="Обычный 72" xfId="1210"/>
    <cellStyle name="Обычный 72 2" xfId="1211"/>
    <cellStyle name="Обычный 72 3" xfId="1212"/>
    <cellStyle name="Обычный 72 3 2" xfId="1213"/>
    <cellStyle name="Обычный 72 3 3" xfId="1214"/>
    <cellStyle name="Обычный 72 4" xfId="1215"/>
    <cellStyle name="Обычный 73" xfId="1216"/>
    <cellStyle name="Обычный 73 2" xfId="1217"/>
    <cellStyle name="Обычный 74" xfId="1218"/>
    <cellStyle name="Обычный 75" xfId="1219"/>
    <cellStyle name="Обычный 75 2" xfId="1220"/>
    <cellStyle name="Обычный 76" xfId="1221"/>
    <cellStyle name="Обычный 76 2" xfId="1222"/>
    <cellStyle name="Обычный 76 2 2" xfId="1223"/>
    <cellStyle name="Обычный 76 2 2 2" xfId="1224"/>
    <cellStyle name="Обычный 76 2 3" xfId="1225"/>
    <cellStyle name="Обычный 76 3" xfId="1226"/>
    <cellStyle name="Обычный 76 4" xfId="1227"/>
    <cellStyle name="Обычный 77" xfId="1228"/>
    <cellStyle name="Обычный 78" xfId="1229"/>
    <cellStyle name="Обычный 79" xfId="1230"/>
    <cellStyle name="Обычный 79 2" xfId="1231"/>
    <cellStyle name="Обычный 8" xfId="1232"/>
    <cellStyle name="Обычный 8 2" xfId="1233"/>
    <cellStyle name="Обычный 8 2 2" xfId="1234"/>
    <cellStyle name="Обычный 8 2 2 2" xfId="1235"/>
    <cellStyle name="Обычный 8 2 3" xfId="1236"/>
    <cellStyle name="Обычный 8 3" xfId="1237"/>
    <cellStyle name="Обычный 8 4" xfId="1238"/>
    <cellStyle name="Обычный 8 5" xfId="1239"/>
    <cellStyle name="Обычный 8_Гидроузел на р.Тышкан" xfId="1240"/>
    <cellStyle name="Обычный 80" xfId="1241"/>
    <cellStyle name="Обычный 80 2" xfId="1242"/>
    <cellStyle name="Обычный 81" xfId="1243"/>
    <cellStyle name="Обычный 81 2" xfId="1244"/>
    <cellStyle name="Обычный 81 2 2" xfId="1245"/>
    <cellStyle name="Обычный 81 2 2 2" xfId="1246"/>
    <cellStyle name="Обычный 81 3" xfId="1247"/>
    <cellStyle name="Обычный 81 4" xfId="1248"/>
    <cellStyle name="Обычный 82" xfId="1249"/>
    <cellStyle name="Обычный 82 2" xfId="1250"/>
    <cellStyle name="Обычный 83" xfId="1251"/>
    <cellStyle name="Обычный 83 2" xfId="1252"/>
    <cellStyle name="Обычный 84" xfId="1253"/>
    <cellStyle name="Обычный 84 2" xfId="1254"/>
    <cellStyle name="Обычный 85" xfId="1255"/>
    <cellStyle name="Обычный 86" xfId="1256"/>
    <cellStyle name="Обычный 87" xfId="1257"/>
    <cellStyle name="Обычный 9" xfId="1258"/>
    <cellStyle name="Обычный 9 2" xfId="1259"/>
    <cellStyle name="Обычный 9 2 2" xfId="1260"/>
    <cellStyle name="Обычный 9 2 2 2" xfId="1261"/>
    <cellStyle name="Обычный 9 2 3" xfId="1262"/>
    <cellStyle name="Обычный 9 3" xfId="1263"/>
    <cellStyle name="Обычный 9 4" xfId="1264"/>
    <cellStyle name="Обычный 9 8" xfId="1265"/>
    <cellStyle name="Обычный 9 9" xfId="1266"/>
    <cellStyle name="Обычный 9_Каратальская плотина" xfId="1267"/>
    <cellStyle name="Обычный_Лист1" xfId="3"/>
    <cellStyle name="Отличный" xfId="1268"/>
    <cellStyle name="Отличный 2" xfId="1269"/>
    <cellStyle name="Отличный 2 2" xfId="1270"/>
    <cellStyle name="Отличный 2 2 2" xfId="1271"/>
    <cellStyle name="Отличный 2 2 2 2" xfId="1272"/>
    <cellStyle name="Отличный 2 2 2 3" xfId="1273"/>
    <cellStyle name="Отличный 2 2 3" xfId="1274"/>
    <cellStyle name="Отличный 2 2 3 2" xfId="1275"/>
    <cellStyle name="Отличный 2 2 3 3" xfId="1276"/>
    <cellStyle name="Отличный 2 2 4" xfId="1277"/>
    <cellStyle name="Отличный 2 3" xfId="1278"/>
    <cellStyle name="Отличный 2 3 2" xfId="1279"/>
    <cellStyle name="Отличный 2 3 3" xfId="1280"/>
    <cellStyle name="Отличный 2 4" xfId="1281"/>
    <cellStyle name="Отличный 2 4 2" xfId="1282"/>
    <cellStyle name="Отличный 2 4 3" xfId="1283"/>
    <cellStyle name="Отличный 2 5" xfId="1284"/>
    <cellStyle name="Отличный 3" xfId="1285"/>
    <cellStyle name="Отличный 3 2" xfId="1286"/>
    <cellStyle name="Отличный 3 2 2" xfId="1287"/>
    <cellStyle name="Отличный 3 2 3" xfId="1288"/>
    <cellStyle name="Отличный 3 3" xfId="1289"/>
    <cellStyle name="Отличный 3 3 2" xfId="1290"/>
    <cellStyle name="Отличный 3 3 3" xfId="1291"/>
    <cellStyle name="Отличный 3 4" xfId="1292"/>
    <cellStyle name="Отличный 4" xfId="1293"/>
    <cellStyle name="Отличный 4 2" xfId="1294"/>
    <cellStyle name="Отличный 4 3" xfId="1295"/>
    <cellStyle name="Отличный 5" xfId="1296"/>
    <cellStyle name="Отличный 5 2" xfId="1297"/>
    <cellStyle name="Отличный 5 3" xfId="1298"/>
    <cellStyle name="Отличный 6" xfId="1299"/>
    <cellStyle name="Плохой 2" xfId="1300"/>
    <cellStyle name="Плохой 2 2" xfId="1301"/>
    <cellStyle name="Плохой 2 2 2" xfId="1302"/>
    <cellStyle name="Плохой 2 3" xfId="1303"/>
    <cellStyle name="Плохой 2 4" xfId="1304"/>
    <cellStyle name="Плохой 2 5" xfId="1305"/>
    <cellStyle name="Плохой 2_Электроэнергия" xfId="1306"/>
    <cellStyle name="Плохой 3" xfId="1307"/>
    <cellStyle name="Пояснение 2" xfId="1308"/>
    <cellStyle name="Пояснение 2 2" xfId="1309"/>
    <cellStyle name="Пояснение 2 2 2" xfId="1310"/>
    <cellStyle name="Пояснение 2 3" xfId="1311"/>
    <cellStyle name="Пояснение 2 4" xfId="1312"/>
    <cellStyle name="Пояснение 2 5" xfId="1313"/>
    <cellStyle name="Пояснение 2_Электроэнергия" xfId="1314"/>
    <cellStyle name="Пояснение 3" xfId="1315"/>
    <cellStyle name="Примечание 2" xfId="1316"/>
    <cellStyle name="Примечание 2 2" xfId="1317"/>
    <cellStyle name="Примечание 2 2 2" xfId="1318"/>
    <cellStyle name="Примечание 2 2 2 2" xfId="1319"/>
    <cellStyle name="Примечание 2 2 3" xfId="1320"/>
    <cellStyle name="Примечание 2 2 3 2" xfId="1321"/>
    <cellStyle name="Примечание 2 2 4" xfId="1322"/>
    <cellStyle name="Примечание 2 3" xfId="1323"/>
    <cellStyle name="Примечание 2 3 2" xfId="1324"/>
    <cellStyle name="Примечание 2 4" xfId="1325"/>
    <cellStyle name="Примечание 2 4 2" xfId="1326"/>
    <cellStyle name="Примечание 2 5" xfId="1327"/>
    <cellStyle name="Примечание 2 5 2" xfId="1328"/>
    <cellStyle name="Примечание 2 6" xfId="1329"/>
    <cellStyle name="Примечание 2 6 2" xfId="1330"/>
    <cellStyle name="Примечание 2 7" xfId="1331"/>
    <cellStyle name="Примечание 3" xfId="1332"/>
    <cellStyle name="Примечание 3 2" xfId="1333"/>
    <cellStyle name="Примечание 3 2 2" xfId="1334"/>
    <cellStyle name="Примечание 3 2 2 2" xfId="1335"/>
    <cellStyle name="Примечание 3 2 2 2 2" xfId="1336"/>
    <cellStyle name="Примечание 3 2 2 3" xfId="1337"/>
    <cellStyle name="Примечание 3 2 3" xfId="1338"/>
    <cellStyle name="Примечание 3 2 3 2" xfId="1339"/>
    <cellStyle name="Примечание 3 2 4" xfId="1340"/>
    <cellStyle name="Примечание 3 3" xfId="1341"/>
    <cellStyle name="Примечание 3 3 2" xfId="1342"/>
    <cellStyle name="Примечание 3 3 2 2" xfId="1343"/>
    <cellStyle name="Примечание 3 3 3" xfId="1344"/>
    <cellStyle name="Примечание 3 4" xfId="1345"/>
    <cellStyle name="Примечание 3 4 2" xfId="1346"/>
    <cellStyle name="Примечание 3 5" xfId="1347"/>
    <cellStyle name="Примечание 4" xfId="1348"/>
    <cellStyle name="Примечание 4 2" xfId="1349"/>
    <cellStyle name="Примечание 4 2 2" xfId="1350"/>
    <cellStyle name="Примечание 4 3" xfId="1351"/>
    <cellStyle name="Примечание 4 3 2" xfId="1352"/>
    <cellStyle name="Примечание 4 4" xfId="1353"/>
    <cellStyle name="Примечание 5" xfId="1354"/>
    <cellStyle name="Примечание 5 2" xfId="1355"/>
    <cellStyle name="Примечание 6" xfId="1356"/>
    <cellStyle name="Примечание 6 2" xfId="1357"/>
    <cellStyle name="Примечание 7" xfId="1358"/>
    <cellStyle name="Процентный" xfId="1" builtinId="5"/>
    <cellStyle name="Процентный 2" xfId="1359"/>
    <cellStyle name="Процентный 2 2" xfId="1360"/>
    <cellStyle name="Процентный 2 2 2" xfId="1361"/>
    <cellStyle name="Процентный 2 2 3" xfId="1362"/>
    <cellStyle name="Процентный 2 3" xfId="6"/>
    <cellStyle name="Процентный 2 3 2" xfId="1363"/>
    <cellStyle name="Процентный 2 3 2 2" xfId="1364"/>
    <cellStyle name="Процентный 2 3 3" xfId="1365"/>
    <cellStyle name="Процентный 2 4" xfId="1366"/>
    <cellStyle name="Процентный 2 4 2" xfId="1367"/>
    <cellStyle name="Процентный 2 5" xfId="1368"/>
    <cellStyle name="Процентный 2 5 2" xfId="1369"/>
    <cellStyle name="Процентный 2 6" xfId="1370"/>
    <cellStyle name="Процентный 3" xfId="1371"/>
    <cellStyle name="Процентный 3 2" xfId="1372"/>
    <cellStyle name="Процентный 3 2 2" xfId="1373"/>
    <cellStyle name="Процентный 3 2 2 2" xfId="1374"/>
    <cellStyle name="Процентный 3 2 3" xfId="1375"/>
    <cellStyle name="Процентный 3 2 4" xfId="1376"/>
    <cellStyle name="Процентный 3 3" xfId="1377"/>
    <cellStyle name="Процентный 3 3 2" xfId="1378"/>
    <cellStyle name="Процентный 3 3 2 2" xfId="1379"/>
    <cellStyle name="Процентный 3 3 3" xfId="1380"/>
    <cellStyle name="Процентный 3 4" xfId="1381"/>
    <cellStyle name="Процентный 3 4 2" xfId="1382"/>
    <cellStyle name="Процентный 3 5" xfId="1383"/>
    <cellStyle name="Процентный 3 5 2" xfId="1384"/>
    <cellStyle name="Процентный 3 5 2 2" xfId="1385"/>
    <cellStyle name="Процентный 3 5 2 2 2" xfId="1386"/>
    <cellStyle name="Процентный 3 5 2 3" xfId="1387"/>
    <cellStyle name="Процентный 3 5 3" xfId="1388"/>
    <cellStyle name="Процентный 3 5 3 2" xfId="1389"/>
    <cellStyle name="Процентный 4" xfId="1390"/>
    <cellStyle name="Процентный 4 2" xfId="1391"/>
    <cellStyle name="Процентный 4 2 2" xfId="1392"/>
    <cellStyle name="Процентный 4 3" xfId="1393"/>
    <cellStyle name="Процентный 5" xfId="1394"/>
    <cellStyle name="Процентный 5 2" xfId="1395"/>
    <cellStyle name="Процентный 5 2 2" xfId="1396"/>
    <cellStyle name="Процентный 5 2 2 2" xfId="1397"/>
    <cellStyle name="Процентный 5 2 2 2 2" xfId="1398"/>
    <cellStyle name="Процентный 5 2 2 3" xfId="1399"/>
    <cellStyle name="Процентный 5 3" xfId="1400"/>
    <cellStyle name="Процентный 6" xfId="1401"/>
    <cellStyle name="Процентный 7" xfId="1402"/>
    <cellStyle name="Процентный 7 2" xfId="1403"/>
    <cellStyle name="Процентный 8" xfId="1404"/>
    <cellStyle name="Связанная ячейка 2" xfId="1405"/>
    <cellStyle name="Связанная ячейка 2 2" xfId="1406"/>
    <cellStyle name="Связанная ячейка 2 2 2" xfId="1407"/>
    <cellStyle name="Связанная ячейка 2 3" xfId="1408"/>
    <cellStyle name="Связанная ячейка 2 4" xfId="1409"/>
    <cellStyle name="Связанная ячейка 2 5" xfId="1410"/>
    <cellStyle name="Связанная ячейка 2_Электроэнергия" xfId="1411"/>
    <cellStyle name="Связанная ячейка 3" xfId="1412"/>
    <cellStyle name="Стиль 1" xfId="1413"/>
    <cellStyle name="Стиль 1 2" xfId="1414"/>
    <cellStyle name="Стиль 1 2 2" xfId="1415"/>
    <cellStyle name="Стиль 1 2 3" xfId="1416"/>
    <cellStyle name="Стиль 1 3" xfId="1417"/>
    <cellStyle name="Стиль 1 3 2" xfId="1418"/>
    <cellStyle name="Стиль 1 3 2 2" xfId="1419"/>
    <cellStyle name="Стиль 1 3 3" xfId="1420"/>
    <cellStyle name="Стиль 1 4" xfId="1421"/>
    <cellStyle name="Стиль 1 5" xfId="1422"/>
    <cellStyle name="Стиль 1 6" xfId="1423"/>
    <cellStyle name="Стиль 1_16 МСХ 13.09.11 с проблемными" xfId="1424"/>
    <cellStyle name="Супер" xfId="1425"/>
    <cellStyle name="Текст предупреждения 2" xfId="1426"/>
    <cellStyle name="Текст предупреждения 2 2" xfId="1427"/>
    <cellStyle name="Текст предупреждения 2 2 2" xfId="1428"/>
    <cellStyle name="Текст предупреждения 2 3" xfId="1429"/>
    <cellStyle name="Текст предупреждения 2 4" xfId="1430"/>
    <cellStyle name="Текст предупреждения 2 5" xfId="1431"/>
    <cellStyle name="Текст предупреждения 2_Электроэнергия" xfId="1432"/>
    <cellStyle name="Текст предупреждения 3" xfId="1433"/>
    <cellStyle name="Финансовый 2" xfId="1434"/>
    <cellStyle name="Финансовый 2 2" xfId="4"/>
    <cellStyle name="Финансовый 2 2 2" xfId="1435"/>
    <cellStyle name="Финансовый 2 2 2 2" xfId="1436"/>
    <cellStyle name="Финансовый 2 2 3" xfId="1437"/>
    <cellStyle name="Финансовый 2 2 4" xfId="1438"/>
    <cellStyle name="Финансовый 2 2 5" xfId="1439"/>
    <cellStyle name="Финансовый 2 2 6" xfId="1440"/>
    <cellStyle name="Финансовый 2 3" xfId="1441"/>
    <cellStyle name="Финансовый 2 3 2" xfId="1442"/>
    <cellStyle name="Финансовый 2 3 2 2" xfId="1443"/>
    <cellStyle name="Финансовый 2 3 3" xfId="1444"/>
    <cellStyle name="Финансовый 2 3 3 2" xfId="1445"/>
    <cellStyle name="Финансовый 2 3 4" xfId="1446"/>
    <cellStyle name="Финансовый 2 3 4 2" xfId="1447"/>
    <cellStyle name="Финансовый 2 4" xfId="1448"/>
    <cellStyle name="Финансовый 2 5" xfId="1449"/>
    <cellStyle name="Финансовый 2_Р-5" xfId="1450"/>
    <cellStyle name="Финансовый 3" xfId="1451"/>
    <cellStyle name="Финансовый 3 2" xfId="1452"/>
    <cellStyle name="Финансовый 3 3" xfId="1453"/>
    <cellStyle name="Финансовый 4" xfId="1454"/>
    <cellStyle name="Финансовый 4 2" xfId="1455"/>
    <cellStyle name="Финансовый 5" xfId="1456"/>
    <cellStyle name="Финансовый 5 2" xfId="1457"/>
    <cellStyle name="Финансовый 6" xfId="1458"/>
    <cellStyle name="Финансовый 7" xfId="1459"/>
    <cellStyle name="Финансовый 8" xfId="1460"/>
    <cellStyle name="Хороший 2" xfId="1461"/>
    <cellStyle name="Хороший 2 2" xfId="1462"/>
    <cellStyle name="Хороший 2 2 2" xfId="1463"/>
    <cellStyle name="Хороший 2 3" xfId="1464"/>
    <cellStyle name="Хороший 2 4" xfId="1465"/>
    <cellStyle name="Хороший 2 5" xfId="1466"/>
    <cellStyle name="Хороший 2_Электроэнергия" xfId="1467"/>
    <cellStyle name="Хороший 3" xfId="1468"/>
    <cellStyle name="Хороший 3 2" xfId="1469"/>
    <cellStyle name="Хороший 4" xfId="14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40;&#1056;&#1056;&#1040;&#1058;&#1040;&#1054;&#1054;&#1055;&#1054;&#1055;&#1056;&#1054;&#1056;&#1055;&#1054;&#1058;&#1050;&#1054;/Downloads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</row>
        <row r="3">
          <cell r="A3" t="str">
            <v>102</v>
          </cell>
          <cell r="B3" t="str">
            <v>002</v>
          </cell>
        </row>
        <row r="4">
          <cell r="A4" t="str">
            <v>104</v>
          </cell>
          <cell r="B4" t="str">
            <v>003</v>
          </cell>
        </row>
        <row r="5">
          <cell r="A5" t="str">
            <v>106</v>
          </cell>
          <cell r="B5" t="str">
            <v>004</v>
          </cell>
        </row>
        <row r="6">
          <cell r="A6" t="str">
            <v>110</v>
          </cell>
          <cell r="B6" t="str">
            <v>005</v>
          </cell>
        </row>
        <row r="7">
          <cell r="A7" t="str">
            <v>111</v>
          </cell>
          <cell r="B7" t="str">
            <v>006</v>
          </cell>
        </row>
        <row r="8">
          <cell r="A8" t="str">
            <v>112</v>
          </cell>
          <cell r="B8" t="str">
            <v>007</v>
          </cell>
        </row>
        <row r="9">
          <cell r="A9" t="str">
            <v>120</v>
          </cell>
          <cell r="B9" t="str">
            <v>008</v>
          </cell>
        </row>
        <row r="10">
          <cell r="A10" t="str">
            <v>121</v>
          </cell>
          <cell r="B10" t="str">
            <v>009</v>
          </cell>
        </row>
        <row r="11">
          <cell r="A11" t="str">
            <v>122</v>
          </cell>
          <cell r="B11" t="str">
            <v>010</v>
          </cell>
        </row>
        <row r="12">
          <cell r="A12" t="str">
            <v>123</v>
          </cell>
          <cell r="B12" t="str">
            <v>011</v>
          </cell>
        </row>
        <row r="13">
          <cell r="A13" t="str">
            <v>201</v>
          </cell>
          <cell r="B13" t="str">
            <v>012</v>
          </cell>
        </row>
        <row r="14">
          <cell r="A14" t="str">
            <v>202</v>
          </cell>
          <cell r="B14" t="str">
            <v>013</v>
          </cell>
        </row>
        <row r="15">
          <cell r="A15" t="str">
            <v>203</v>
          </cell>
          <cell r="B15" t="str">
            <v>014</v>
          </cell>
        </row>
        <row r="16">
          <cell r="A16" t="str">
            <v>204</v>
          </cell>
          <cell r="B16" t="str">
            <v>015</v>
          </cell>
        </row>
        <row r="17">
          <cell r="A17" t="str">
            <v>208</v>
          </cell>
          <cell r="B17" t="str">
            <v>016</v>
          </cell>
        </row>
        <row r="18">
          <cell r="A18" t="str">
            <v>212</v>
          </cell>
          <cell r="B18" t="str">
            <v>017</v>
          </cell>
        </row>
        <row r="19">
          <cell r="A19" t="str">
            <v>213</v>
          </cell>
          <cell r="B19" t="str">
            <v>018</v>
          </cell>
        </row>
        <row r="20">
          <cell r="A20" t="str">
            <v>214</v>
          </cell>
          <cell r="B20" t="str">
            <v>019</v>
          </cell>
        </row>
        <row r="21">
          <cell r="A21" t="str">
            <v>215</v>
          </cell>
          <cell r="B21" t="str">
            <v>020</v>
          </cell>
        </row>
        <row r="22">
          <cell r="A22" t="str">
            <v>217</v>
          </cell>
          <cell r="B22" t="str">
            <v>021</v>
          </cell>
        </row>
        <row r="23">
          <cell r="A23" t="str">
            <v>220</v>
          </cell>
          <cell r="B23" t="str">
            <v>022</v>
          </cell>
        </row>
        <row r="24">
          <cell r="A24" t="str">
            <v>221</v>
          </cell>
          <cell r="B24" t="str">
            <v>023</v>
          </cell>
        </row>
        <row r="25">
          <cell r="A25" t="str">
            <v>222</v>
          </cell>
          <cell r="B25" t="str">
            <v>024</v>
          </cell>
        </row>
        <row r="26">
          <cell r="A26" t="str">
            <v>225</v>
          </cell>
          <cell r="B26" t="str">
            <v>025</v>
          </cell>
        </row>
        <row r="27">
          <cell r="A27" t="str">
            <v>226</v>
          </cell>
          <cell r="B27" t="str">
            <v>026</v>
          </cell>
        </row>
        <row r="28">
          <cell r="A28" t="str">
            <v>231</v>
          </cell>
          <cell r="B28" t="str">
            <v>027</v>
          </cell>
        </row>
        <row r="29">
          <cell r="A29" t="str">
            <v>233</v>
          </cell>
          <cell r="B29" t="str">
            <v>028</v>
          </cell>
        </row>
        <row r="30">
          <cell r="A30" t="str">
            <v>234</v>
          </cell>
          <cell r="B30" t="str">
            <v>029</v>
          </cell>
        </row>
        <row r="31">
          <cell r="A31" t="str">
            <v>235</v>
          </cell>
          <cell r="B31" t="str">
            <v>030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gp_sark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BreakPreview" topLeftCell="A46" zoomScale="80" zoomScaleNormal="70" zoomScaleSheetLayoutView="80" workbookViewId="0">
      <selection activeCell="D60" sqref="D60"/>
    </sheetView>
  </sheetViews>
  <sheetFormatPr defaultRowHeight="15.75"/>
  <cols>
    <col min="1" max="1" width="5.7109375" style="1" customWidth="1"/>
    <col min="2" max="2" width="45" style="1" customWidth="1"/>
    <col min="3" max="3" width="13.7109375" style="1" customWidth="1"/>
    <col min="4" max="4" width="20" style="19" customWidth="1"/>
    <col min="5" max="5" width="19.28515625" style="19" customWidth="1"/>
    <col min="6" max="6" width="15" style="1" customWidth="1"/>
    <col min="7" max="7" width="26.5703125" style="34" customWidth="1"/>
    <col min="8" max="8" width="11.28515625" style="1" bestFit="1" customWidth="1"/>
    <col min="9" max="16384" width="9.140625" style="1"/>
  </cols>
  <sheetData>
    <row r="1" spans="1:13">
      <c r="A1" s="55" t="s">
        <v>0</v>
      </c>
      <c r="B1" s="55"/>
      <c r="C1" s="55"/>
      <c r="D1" s="55"/>
      <c r="E1" s="55"/>
      <c r="F1" s="55"/>
      <c r="G1" s="55"/>
    </row>
    <row r="2" spans="1:13">
      <c r="A2" s="55" t="s">
        <v>73</v>
      </c>
      <c r="B2" s="55"/>
      <c r="C2" s="55"/>
      <c r="D2" s="55"/>
      <c r="E2" s="55"/>
      <c r="F2" s="55"/>
      <c r="G2" s="55"/>
    </row>
    <row r="3" spans="1:13">
      <c r="A3" s="55" t="s">
        <v>74</v>
      </c>
      <c r="B3" s="55"/>
      <c r="C3" s="55"/>
      <c r="D3" s="55"/>
      <c r="E3" s="55"/>
      <c r="F3" s="55"/>
      <c r="G3" s="55"/>
    </row>
    <row r="5" spans="1:13" ht="65.25" customHeight="1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4" t="s">
        <v>6</v>
      </c>
      <c r="G5" s="5" t="s">
        <v>7</v>
      </c>
    </row>
    <row r="6" spans="1:13" s="11" customFormat="1" ht="36" customHeight="1">
      <c r="A6" s="6" t="s">
        <v>8</v>
      </c>
      <c r="B6" s="7" t="s">
        <v>9</v>
      </c>
      <c r="C6" s="6" t="s">
        <v>10</v>
      </c>
      <c r="D6" s="8">
        <v>124425.61</v>
      </c>
      <c r="E6" s="43">
        <f>E7+E11+E18+E15+E16</f>
        <v>44551.140999999996</v>
      </c>
      <c r="F6" s="9">
        <f t="shared" ref="F6:F52" si="0">((E6*100)/D6)-100</f>
        <v>-64.194556892266803</v>
      </c>
      <c r="G6" s="53"/>
      <c r="H6" s="10"/>
    </row>
    <row r="7" spans="1:13" ht="51" customHeight="1">
      <c r="A7" s="12">
        <v>1</v>
      </c>
      <c r="B7" s="7" t="s">
        <v>11</v>
      </c>
      <c r="C7" s="6" t="s">
        <v>10</v>
      </c>
      <c r="D7" s="8">
        <f>SUM(D8:D10)</f>
        <v>88799.79</v>
      </c>
      <c r="E7" s="43">
        <f>SUM(E8:E10)</f>
        <v>19919.642</v>
      </c>
      <c r="F7" s="9">
        <f t="shared" si="0"/>
        <v>-77.567917671877382</v>
      </c>
      <c r="G7" s="53" t="s">
        <v>121</v>
      </c>
      <c r="H7" s="13"/>
    </row>
    <row r="8" spans="1:13" ht="47.25">
      <c r="A8" s="20" t="s">
        <v>82</v>
      </c>
      <c r="B8" s="15" t="s">
        <v>13</v>
      </c>
      <c r="C8" s="14" t="s">
        <v>10</v>
      </c>
      <c r="D8" s="16">
        <v>360.2</v>
      </c>
      <c r="E8" s="45">
        <v>522.06200000000001</v>
      </c>
      <c r="F8" s="18">
        <f t="shared" si="0"/>
        <v>44.936701832315407</v>
      </c>
      <c r="G8" s="53" t="s">
        <v>120</v>
      </c>
      <c r="M8" s="1" t="s">
        <v>122</v>
      </c>
    </row>
    <row r="9" spans="1:13" ht="47.25" customHeight="1">
      <c r="A9" s="20" t="s">
        <v>12</v>
      </c>
      <c r="B9" s="15" t="s">
        <v>15</v>
      </c>
      <c r="C9" s="14" t="s">
        <v>10</v>
      </c>
      <c r="D9" s="16">
        <v>276.17</v>
      </c>
      <c r="E9" s="17">
        <v>81.77</v>
      </c>
      <c r="F9" s="18">
        <f t="shared" si="0"/>
        <v>-70.391425571206142</v>
      </c>
      <c r="G9" s="58" t="s">
        <v>121</v>
      </c>
      <c r="J9" s="1" t="s">
        <v>122</v>
      </c>
    </row>
    <row r="10" spans="1:13">
      <c r="A10" s="20" t="s">
        <v>14</v>
      </c>
      <c r="B10" s="1" t="s">
        <v>16</v>
      </c>
      <c r="C10" s="14" t="s">
        <v>10</v>
      </c>
      <c r="D10" s="19">
        <v>88163.42</v>
      </c>
      <c r="E10" s="45">
        <v>19315.810000000001</v>
      </c>
      <c r="F10" s="18">
        <f t="shared" si="0"/>
        <v>-78.090902099759745</v>
      </c>
      <c r="G10" s="60"/>
    </row>
    <row r="11" spans="1:13" ht="40.5" customHeight="1">
      <c r="A11" s="12">
        <v>2</v>
      </c>
      <c r="B11" s="7" t="s">
        <v>17</v>
      </c>
      <c r="C11" s="6" t="s">
        <v>10</v>
      </c>
      <c r="D11" s="8">
        <v>25022.95</v>
      </c>
      <c r="E11" s="43">
        <f>SUM(E12:E14)</f>
        <v>6440.1659999999993</v>
      </c>
      <c r="F11" s="9">
        <f t="shared" si="0"/>
        <v>-74.262962600332898</v>
      </c>
      <c r="G11" s="60"/>
      <c r="I11" s="51" t="s">
        <v>122</v>
      </c>
    </row>
    <row r="12" spans="1:13" ht="31.5" customHeight="1">
      <c r="A12" s="14" t="s">
        <v>18</v>
      </c>
      <c r="B12" s="15" t="s">
        <v>19</v>
      </c>
      <c r="C12" s="14" t="s">
        <v>10</v>
      </c>
      <c r="D12" s="16">
        <v>23052</v>
      </c>
      <c r="E12" s="45">
        <v>5853.8209999999999</v>
      </c>
      <c r="F12" s="18">
        <f t="shared" si="0"/>
        <v>-74.606016831511369</v>
      </c>
      <c r="G12" s="60"/>
    </row>
    <row r="13" spans="1:13">
      <c r="A13" s="14" t="s">
        <v>20</v>
      </c>
      <c r="B13" s="15" t="s">
        <v>75</v>
      </c>
      <c r="C13" s="14" t="s">
        <v>10</v>
      </c>
      <c r="D13" s="16">
        <v>1970.95</v>
      </c>
      <c r="E13" s="45">
        <v>504.66399999999999</v>
      </c>
      <c r="F13" s="18">
        <f t="shared" si="0"/>
        <v>-74.394885715010531</v>
      </c>
      <c r="G13" s="60"/>
    </row>
    <row r="14" spans="1:13">
      <c r="A14" s="14" t="s">
        <v>83</v>
      </c>
      <c r="B14" s="21" t="s">
        <v>77</v>
      </c>
      <c r="C14" s="14" t="s">
        <v>10</v>
      </c>
      <c r="D14" s="16">
        <v>345.78</v>
      </c>
      <c r="E14" s="45">
        <v>81.680999999999997</v>
      </c>
      <c r="F14" s="18">
        <f t="shared" si="0"/>
        <v>-76.377754641679672</v>
      </c>
      <c r="G14" s="60"/>
    </row>
    <row r="15" spans="1:13" ht="31.5">
      <c r="A15" s="22">
        <v>3</v>
      </c>
      <c r="B15" s="23" t="s">
        <v>21</v>
      </c>
      <c r="C15" s="6" t="s">
        <v>10</v>
      </c>
      <c r="D15" s="8">
        <v>7557.16</v>
      </c>
      <c r="E15" s="46">
        <v>15806.885</v>
      </c>
      <c r="F15" s="9">
        <f t="shared" si="0"/>
        <v>109.16435539276659</v>
      </c>
      <c r="G15" s="53" t="s">
        <v>123</v>
      </c>
    </row>
    <row r="16" spans="1:13" ht="15.75" customHeight="1">
      <c r="A16" s="22" t="s">
        <v>22</v>
      </c>
      <c r="B16" s="23" t="s">
        <v>23</v>
      </c>
      <c r="C16" s="6" t="s">
        <v>10</v>
      </c>
      <c r="D16" s="8">
        <f>D17</f>
        <v>2085.9</v>
      </c>
      <c r="E16" s="43">
        <f>E17</f>
        <v>479.01799999999997</v>
      </c>
      <c r="F16" s="9">
        <f t="shared" si="0"/>
        <v>-77.035428352270003</v>
      </c>
      <c r="G16" s="52"/>
    </row>
    <row r="17" spans="1:11" ht="48" customHeight="1">
      <c r="A17" s="20" t="s">
        <v>24</v>
      </c>
      <c r="B17" s="15" t="s">
        <v>25</v>
      </c>
      <c r="C17" s="14" t="s">
        <v>10</v>
      </c>
      <c r="D17" s="16">
        <v>2085.9</v>
      </c>
      <c r="E17" s="45">
        <v>479.01799999999997</v>
      </c>
      <c r="F17" s="18">
        <f t="shared" si="0"/>
        <v>-77.035428352270003</v>
      </c>
      <c r="G17" s="52" t="s">
        <v>121</v>
      </c>
      <c r="K17" s="1" t="s">
        <v>122</v>
      </c>
    </row>
    <row r="18" spans="1:11">
      <c r="A18" s="12">
        <v>5</v>
      </c>
      <c r="B18" s="7" t="s">
        <v>26</v>
      </c>
      <c r="C18" s="6" t="s">
        <v>10</v>
      </c>
      <c r="D18" s="8">
        <f>SUM(D19:D20)</f>
        <v>959.81999999999994</v>
      </c>
      <c r="E18" s="43">
        <f>SUM(E19:E21)</f>
        <v>1905.4300000000003</v>
      </c>
      <c r="F18" s="9">
        <f>((E18*100)/D18)-100</f>
        <v>98.51951407555589</v>
      </c>
      <c r="G18" s="50"/>
    </row>
    <row r="19" spans="1:11" ht="20.25" customHeight="1">
      <c r="A19" s="20" t="s">
        <v>84</v>
      </c>
      <c r="B19" s="15" t="s">
        <v>27</v>
      </c>
      <c r="C19" s="14" t="s">
        <v>10</v>
      </c>
      <c r="D19" s="16">
        <v>461.57</v>
      </c>
      <c r="E19" s="45">
        <v>0</v>
      </c>
      <c r="F19" s="18">
        <f t="shared" si="0"/>
        <v>-100</v>
      </c>
      <c r="G19" s="58" t="s">
        <v>121</v>
      </c>
    </row>
    <row r="20" spans="1:11" ht="33.75" customHeight="1">
      <c r="A20" s="20" t="s">
        <v>85</v>
      </c>
      <c r="B20" s="15" t="s">
        <v>76</v>
      </c>
      <c r="C20" s="14" t="s">
        <v>10</v>
      </c>
      <c r="D20" s="16">
        <v>498.25</v>
      </c>
      <c r="E20" s="45">
        <v>0</v>
      </c>
      <c r="F20" s="18">
        <f t="shared" si="0"/>
        <v>-100</v>
      </c>
      <c r="G20" s="59"/>
    </row>
    <row r="21" spans="1:11" ht="33.75" customHeight="1">
      <c r="A21" s="20" t="s">
        <v>93</v>
      </c>
      <c r="B21" s="15" t="s">
        <v>94</v>
      </c>
      <c r="C21" s="14" t="s">
        <v>10</v>
      </c>
      <c r="D21" s="16"/>
      <c r="E21" s="45">
        <f>E22+E23+E24+E25+E26</f>
        <v>1905.4300000000003</v>
      </c>
      <c r="F21" s="18"/>
      <c r="G21" s="58" t="s">
        <v>120</v>
      </c>
    </row>
    <row r="22" spans="1:11" ht="33.75" customHeight="1">
      <c r="A22" s="20" t="s">
        <v>95</v>
      </c>
      <c r="B22" s="44" t="s">
        <v>96</v>
      </c>
      <c r="C22" s="14" t="s">
        <v>10</v>
      </c>
      <c r="D22" s="16"/>
      <c r="E22" s="45">
        <v>321.42899999999997</v>
      </c>
      <c r="F22" s="18"/>
      <c r="G22" s="60"/>
    </row>
    <row r="23" spans="1:11" ht="33.75" customHeight="1">
      <c r="A23" s="20" t="s">
        <v>97</v>
      </c>
      <c r="B23" s="15" t="s">
        <v>98</v>
      </c>
      <c r="C23" s="14" t="s">
        <v>10</v>
      </c>
      <c r="D23" s="16"/>
      <c r="E23" s="45">
        <v>830.35699999999997</v>
      </c>
      <c r="F23" s="18"/>
      <c r="G23" s="60"/>
    </row>
    <row r="24" spans="1:11" ht="33.75" customHeight="1">
      <c r="A24" s="20" t="s">
        <v>99</v>
      </c>
      <c r="B24" s="15" t="s">
        <v>100</v>
      </c>
      <c r="C24" s="14" t="s">
        <v>10</v>
      </c>
      <c r="D24" s="16"/>
      <c r="E24" s="45">
        <v>164.286</v>
      </c>
      <c r="F24" s="18"/>
      <c r="G24" s="60"/>
    </row>
    <row r="25" spans="1:11" ht="33.75" customHeight="1">
      <c r="A25" s="20" t="s">
        <v>101</v>
      </c>
      <c r="B25" s="15" t="s">
        <v>102</v>
      </c>
      <c r="C25" s="14" t="s">
        <v>10</v>
      </c>
      <c r="D25" s="16"/>
      <c r="E25" s="45">
        <v>133.929</v>
      </c>
      <c r="F25" s="18"/>
      <c r="G25" s="60"/>
    </row>
    <row r="26" spans="1:11" ht="49.5" customHeight="1">
      <c r="A26" s="20" t="s">
        <v>103</v>
      </c>
      <c r="B26" s="15" t="s">
        <v>104</v>
      </c>
      <c r="C26" s="14" t="s">
        <v>10</v>
      </c>
      <c r="D26" s="16"/>
      <c r="E26" s="45">
        <v>455.42899999999997</v>
      </c>
      <c r="F26" s="18"/>
      <c r="G26" s="59"/>
    </row>
    <row r="27" spans="1:11" ht="15.75" customHeight="1">
      <c r="A27" s="6" t="s">
        <v>28</v>
      </c>
      <c r="B27" s="7" t="s">
        <v>29</v>
      </c>
      <c r="C27" s="6" t="s">
        <v>10</v>
      </c>
      <c r="D27" s="8">
        <v>12902.66</v>
      </c>
      <c r="E27" s="46">
        <f>E28+E34+E38+E41</f>
        <v>3007.6469999999999</v>
      </c>
      <c r="F27" s="24">
        <f t="shared" si="0"/>
        <v>-76.689713593941093</v>
      </c>
      <c r="G27" s="53"/>
      <c r="H27" s="19"/>
    </row>
    <row r="28" spans="1:11" ht="31.5">
      <c r="A28" s="12">
        <v>6</v>
      </c>
      <c r="B28" s="7" t="s">
        <v>30</v>
      </c>
      <c r="C28" s="6" t="s">
        <v>10</v>
      </c>
      <c r="D28" s="8">
        <v>12108.39</v>
      </c>
      <c r="E28" s="43">
        <f>SUM(E29:E33)</f>
        <v>2495.8269999999998</v>
      </c>
      <c r="F28" s="24">
        <f t="shared" si="0"/>
        <v>-79.387622962260053</v>
      </c>
      <c r="G28" s="53"/>
      <c r="J28" s="1" t="s">
        <v>122</v>
      </c>
    </row>
    <row r="29" spans="1:11" ht="31.5" customHeight="1">
      <c r="A29" s="20" t="s">
        <v>31</v>
      </c>
      <c r="B29" s="15" t="s">
        <v>32</v>
      </c>
      <c r="C29" s="14" t="s">
        <v>10</v>
      </c>
      <c r="D29" s="16">
        <v>9093.17</v>
      </c>
      <c r="E29" s="45">
        <v>2155.6930000000002</v>
      </c>
      <c r="F29" s="18">
        <f t="shared" si="0"/>
        <v>-76.293272863038965</v>
      </c>
      <c r="G29" s="54" t="s">
        <v>121</v>
      </c>
    </row>
    <row r="30" spans="1:11">
      <c r="A30" s="20" t="s">
        <v>33</v>
      </c>
      <c r="B30" s="15" t="s">
        <v>75</v>
      </c>
      <c r="C30" s="14" t="s">
        <v>10</v>
      </c>
      <c r="D30" s="16">
        <v>777.47</v>
      </c>
      <c r="E30" s="45">
        <v>184.31200000000001</v>
      </c>
      <c r="F30" s="18">
        <f t="shared" si="0"/>
        <v>-76.293361801741554</v>
      </c>
      <c r="G30" s="54"/>
    </row>
    <row r="31" spans="1:11">
      <c r="A31" s="20" t="s">
        <v>86</v>
      </c>
      <c r="B31" s="15" t="s">
        <v>77</v>
      </c>
      <c r="C31" s="14" t="s">
        <v>10</v>
      </c>
      <c r="D31" s="16">
        <v>136.4</v>
      </c>
      <c r="E31" s="45">
        <v>32.335999999999999</v>
      </c>
      <c r="F31" s="18">
        <f t="shared" si="0"/>
        <v>-76.293255131964813</v>
      </c>
      <c r="G31" s="54"/>
    </row>
    <row r="32" spans="1:11">
      <c r="A32" s="20" t="s">
        <v>106</v>
      </c>
      <c r="B32" s="15" t="s">
        <v>43</v>
      </c>
      <c r="C32" s="14" t="s">
        <v>10</v>
      </c>
      <c r="D32" s="16">
        <v>739.03</v>
      </c>
      <c r="E32" s="45">
        <v>21.335999999999999</v>
      </c>
      <c r="F32" s="18">
        <f t="shared" si="0"/>
        <v>-97.112972409780383</v>
      </c>
      <c r="G32" s="54"/>
    </row>
    <row r="33" spans="1:14">
      <c r="A33" s="20" t="s">
        <v>107</v>
      </c>
      <c r="B33" s="15" t="s">
        <v>78</v>
      </c>
      <c r="C33" s="14" t="s">
        <v>10</v>
      </c>
      <c r="D33" s="16">
        <v>1362.33</v>
      </c>
      <c r="E33" s="45">
        <v>102.15</v>
      </c>
      <c r="F33" s="18">
        <f t="shared" si="0"/>
        <v>-92.501816740437334</v>
      </c>
      <c r="G33" s="54"/>
    </row>
    <row r="34" spans="1:14">
      <c r="A34" s="22" t="s">
        <v>34</v>
      </c>
      <c r="B34" s="7" t="s">
        <v>87</v>
      </c>
      <c r="C34" s="6" t="s">
        <v>10</v>
      </c>
      <c r="D34" s="8">
        <v>479.73</v>
      </c>
      <c r="E34" s="43">
        <f>E35+E36+E37</f>
        <v>493.23699999999997</v>
      </c>
      <c r="F34" s="24">
        <f t="shared" si="0"/>
        <v>2.8155420757509262</v>
      </c>
      <c r="G34" s="50"/>
    </row>
    <row r="35" spans="1:14">
      <c r="A35" s="20" t="s">
        <v>35</v>
      </c>
      <c r="B35" s="15" t="s">
        <v>88</v>
      </c>
      <c r="C35" s="14" t="s">
        <v>10</v>
      </c>
      <c r="D35" s="16">
        <v>32.94</v>
      </c>
      <c r="E35" s="48">
        <v>32.942999999999998</v>
      </c>
      <c r="F35" s="24">
        <f t="shared" si="0"/>
        <v>9.1074681238580979E-3</v>
      </c>
      <c r="G35" s="50"/>
    </row>
    <row r="36" spans="1:14">
      <c r="A36" s="20" t="s">
        <v>37</v>
      </c>
      <c r="B36" s="15" t="s">
        <v>39</v>
      </c>
      <c r="C36" s="14" t="s">
        <v>10</v>
      </c>
      <c r="D36" s="16">
        <v>435.84</v>
      </c>
      <c r="E36" s="48">
        <v>435.91899999999998</v>
      </c>
      <c r="F36" s="24">
        <f t="shared" si="0"/>
        <v>1.8125917768003319E-2</v>
      </c>
      <c r="G36" s="50"/>
    </row>
    <row r="37" spans="1:14" ht="51" customHeight="1">
      <c r="A37" s="20" t="s">
        <v>38</v>
      </c>
      <c r="B37" s="15" t="s">
        <v>79</v>
      </c>
      <c r="C37" s="14" t="s">
        <v>10</v>
      </c>
      <c r="D37" s="16">
        <v>10.95</v>
      </c>
      <c r="E37" s="48">
        <v>24.375</v>
      </c>
      <c r="F37" s="18">
        <f t="shared" si="0"/>
        <v>122.60273972602741</v>
      </c>
      <c r="G37" s="53" t="s">
        <v>120</v>
      </c>
      <c r="N37" s="1" t="s">
        <v>122</v>
      </c>
    </row>
    <row r="38" spans="1:14">
      <c r="A38" s="22" t="s">
        <v>90</v>
      </c>
      <c r="B38" s="42" t="s">
        <v>89</v>
      </c>
      <c r="C38" s="41" t="s">
        <v>10</v>
      </c>
      <c r="D38" s="8">
        <f>D39+D40</f>
        <v>53.68</v>
      </c>
      <c r="E38" s="43">
        <f>E39+E40</f>
        <v>15.163</v>
      </c>
      <c r="F38" s="24">
        <f t="shared" si="0"/>
        <v>-71.752980625931443</v>
      </c>
      <c r="G38" s="50"/>
    </row>
    <row r="39" spans="1:14" ht="55.5" customHeight="1">
      <c r="A39" s="20" t="s">
        <v>108</v>
      </c>
      <c r="B39" s="15" t="s">
        <v>36</v>
      </c>
      <c r="C39" s="14" t="s">
        <v>10</v>
      </c>
      <c r="D39" s="16">
        <v>49.91</v>
      </c>
      <c r="E39" s="45">
        <v>8.4</v>
      </c>
      <c r="F39" s="18">
        <f t="shared" si="0"/>
        <v>-83.169705469845724</v>
      </c>
      <c r="G39" s="53" t="s">
        <v>121</v>
      </c>
    </row>
    <row r="40" spans="1:14" s="11" customFormat="1" ht="48.75" customHeight="1">
      <c r="A40" s="20" t="s">
        <v>109</v>
      </c>
      <c r="B40" s="15" t="s">
        <v>80</v>
      </c>
      <c r="C40" s="41" t="s">
        <v>10</v>
      </c>
      <c r="D40" s="16">
        <v>3.77</v>
      </c>
      <c r="E40" s="45">
        <v>6.7629999999999999</v>
      </c>
      <c r="F40" s="18">
        <f t="shared" si="0"/>
        <v>79.389920424403158</v>
      </c>
      <c r="G40" s="53" t="s">
        <v>120</v>
      </c>
      <c r="J40" s="11" t="s">
        <v>122</v>
      </c>
      <c r="K40" s="11" t="s">
        <v>122</v>
      </c>
    </row>
    <row r="41" spans="1:14" s="11" customFormat="1" ht="27.75" customHeight="1">
      <c r="A41" s="22" t="s">
        <v>91</v>
      </c>
      <c r="B41" s="42" t="s">
        <v>92</v>
      </c>
      <c r="C41" s="41" t="s">
        <v>10</v>
      </c>
      <c r="D41" s="8">
        <f>D42+D43+D44+D46</f>
        <v>260.86</v>
      </c>
      <c r="E41" s="46">
        <f>E42+E43+E44+E46</f>
        <v>3.42</v>
      </c>
      <c r="F41" s="18"/>
      <c r="G41" s="50"/>
    </row>
    <row r="42" spans="1:14" ht="14.25" customHeight="1">
      <c r="A42" s="20" t="s">
        <v>110</v>
      </c>
      <c r="B42" s="15" t="s">
        <v>40</v>
      </c>
      <c r="C42" s="14" t="s">
        <v>10</v>
      </c>
      <c r="D42" s="16">
        <v>5</v>
      </c>
      <c r="E42" s="45">
        <v>0</v>
      </c>
      <c r="F42" s="18">
        <f t="shared" si="0"/>
        <v>-100</v>
      </c>
      <c r="G42" s="58" t="s">
        <v>121</v>
      </c>
      <c r="J42" s="1" t="s">
        <v>122</v>
      </c>
      <c r="K42" s="1" t="s">
        <v>122</v>
      </c>
    </row>
    <row r="43" spans="1:14">
      <c r="A43" s="20" t="s">
        <v>111</v>
      </c>
      <c r="B43" s="15" t="s">
        <v>41</v>
      </c>
      <c r="C43" s="14" t="s">
        <v>10</v>
      </c>
      <c r="D43" s="16">
        <v>24.3</v>
      </c>
      <c r="E43" s="45">
        <v>0</v>
      </c>
      <c r="F43" s="18">
        <f t="shared" si="0"/>
        <v>-100</v>
      </c>
      <c r="G43" s="60"/>
    </row>
    <row r="44" spans="1:14" s="26" customFormat="1" ht="31.5" customHeight="1">
      <c r="A44" s="20" t="s">
        <v>112</v>
      </c>
      <c r="B44" s="25" t="s">
        <v>42</v>
      </c>
      <c r="C44" s="14" t="s">
        <v>10</v>
      </c>
      <c r="D44" s="16">
        <v>124.42</v>
      </c>
      <c r="E44" s="47">
        <v>0</v>
      </c>
      <c r="F44" s="18">
        <f t="shared" si="0"/>
        <v>-100</v>
      </c>
      <c r="G44" s="59"/>
    </row>
    <row r="45" spans="1:14" s="26" customFormat="1" ht="50.25" customHeight="1">
      <c r="A45" s="20" t="s">
        <v>113</v>
      </c>
      <c r="B45" s="25" t="s">
        <v>105</v>
      </c>
      <c r="C45" s="14" t="s">
        <v>10</v>
      </c>
      <c r="D45" s="16"/>
      <c r="E45" s="47">
        <v>145.5</v>
      </c>
      <c r="F45" s="18"/>
      <c r="G45" s="53" t="s">
        <v>120</v>
      </c>
      <c r="J45" s="26" t="s">
        <v>122</v>
      </c>
    </row>
    <row r="46" spans="1:14" s="26" customFormat="1" ht="52.5" customHeight="1">
      <c r="A46" s="20" t="s">
        <v>114</v>
      </c>
      <c r="B46" s="15" t="s">
        <v>81</v>
      </c>
      <c r="C46" s="14" t="s">
        <v>10</v>
      </c>
      <c r="D46" s="16">
        <v>107.14</v>
      </c>
      <c r="E46" s="45">
        <v>3.42</v>
      </c>
      <c r="F46" s="18">
        <f t="shared" si="0"/>
        <v>-96.80791487773007</v>
      </c>
      <c r="G46" s="53" t="s">
        <v>121</v>
      </c>
    </row>
    <row r="47" spans="1:14" s="26" customFormat="1" ht="47.25">
      <c r="A47" s="20" t="s">
        <v>115</v>
      </c>
      <c r="B47" s="15" t="s">
        <v>116</v>
      </c>
      <c r="C47" s="14" t="s">
        <v>10</v>
      </c>
      <c r="D47" s="16"/>
      <c r="E47" s="45">
        <v>8</v>
      </c>
      <c r="F47" s="18"/>
      <c r="G47" s="53" t="s">
        <v>120</v>
      </c>
    </row>
    <row r="48" spans="1:14" ht="18.75" customHeight="1">
      <c r="A48" s="6" t="s">
        <v>44</v>
      </c>
      <c r="B48" s="7" t="s">
        <v>45</v>
      </c>
      <c r="C48" s="6" t="s">
        <v>10</v>
      </c>
      <c r="D48" s="8">
        <f>SUM(D27+D6)</f>
        <v>137328.26999999999</v>
      </c>
      <c r="E48" s="46">
        <f>SUM(E27+E6)</f>
        <v>47558.787999999993</v>
      </c>
      <c r="F48" s="24"/>
      <c r="G48" s="53"/>
    </row>
    <row r="49" spans="1:7" ht="15.75" hidden="1" customHeight="1">
      <c r="A49" s="6" t="s">
        <v>46</v>
      </c>
      <c r="B49" s="7" t="s">
        <v>47</v>
      </c>
      <c r="C49" s="6" t="s">
        <v>10</v>
      </c>
      <c r="D49" s="8" t="e">
        <f>+D50-D48</f>
        <v>#REF!</v>
      </c>
      <c r="E49" s="43" t="e">
        <f>+E50-E48</f>
        <v>#REF!</v>
      </c>
      <c r="F49" s="18" t="e">
        <f t="shared" si="0"/>
        <v>#REF!</v>
      </c>
      <c r="G49" s="49"/>
    </row>
    <row r="50" spans="1:7" ht="12.75" hidden="1" customHeight="1">
      <c r="A50" s="6" t="s">
        <v>48</v>
      </c>
      <c r="B50" s="7" t="s">
        <v>49</v>
      </c>
      <c r="C50" s="6" t="s">
        <v>10</v>
      </c>
      <c r="D50" s="8" t="e">
        <f>#REF!</f>
        <v>#REF!</v>
      </c>
      <c r="E50" s="43" t="e">
        <f>#REF!</f>
        <v>#REF!</v>
      </c>
      <c r="F50" s="18" t="e">
        <f t="shared" si="0"/>
        <v>#REF!</v>
      </c>
      <c r="G50" s="61"/>
    </row>
    <row r="51" spans="1:7" ht="14.25" hidden="1" customHeight="1">
      <c r="A51" s="6"/>
      <c r="B51" s="7" t="s">
        <v>50</v>
      </c>
      <c r="C51" s="6" t="s">
        <v>10</v>
      </c>
      <c r="D51" s="8" t="e">
        <f>C51+#REF!</f>
        <v>#VALUE!</v>
      </c>
      <c r="E51" s="43"/>
      <c r="F51" s="18" t="e">
        <f t="shared" si="0"/>
        <v>#VALUE!</v>
      </c>
      <c r="G51" s="61"/>
    </row>
    <row r="52" spans="1:7" ht="15" hidden="1" customHeight="1">
      <c r="A52" s="6"/>
      <c r="B52" s="7" t="s">
        <v>51</v>
      </c>
      <c r="C52" s="6" t="s">
        <v>10</v>
      </c>
      <c r="D52" s="8" t="e">
        <f>C52+#REF!</f>
        <v>#VALUE!</v>
      </c>
      <c r="E52" s="43"/>
      <c r="F52" s="18" t="e">
        <f t="shared" si="0"/>
        <v>#VALUE!</v>
      </c>
      <c r="G52" s="61"/>
    </row>
    <row r="53" spans="1:7">
      <c r="A53" s="6" t="s">
        <v>46</v>
      </c>
      <c r="B53" s="7" t="s">
        <v>47</v>
      </c>
      <c r="C53" s="14"/>
      <c r="D53" s="8">
        <f>D54-D48</f>
        <v>0</v>
      </c>
      <c r="E53" s="43">
        <f>E54-E48</f>
        <v>-24445.819869999992</v>
      </c>
      <c r="F53" s="18"/>
      <c r="G53" s="61"/>
    </row>
    <row r="54" spans="1:7" s="11" customFormat="1" ht="15.75" customHeight="1">
      <c r="A54" s="6" t="s">
        <v>48</v>
      </c>
      <c r="B54" s="7" t="s">
        <v>49</v>
      </c>
      <c r="C54" s="6" t="s">
        <v>10</v>
      </c>
      <c r="D54" s="27">
        <v>137328.26999999999</v>
      </c>
      <c r="E54" s="27">
        <f>E55*E58</f>
        <v>23112.968130000001</v>
      </c>
      <c r="F54" s="24"/>
      <c r="G54" s="61"/>
    </row>
    <row r="55" spans="1:7" s="11" customFormat="1">
      <c r="A55" s="6" t="s">
        <v>52</v>
      </c>
      <c r="B55" s="7" t="s">
        <v>53</v>
      </c>
      <c r="C55" s="6" t="s">
        <v>54</v>
      </c>
      <c r="D55" s="8">
        <v>5316.7</v>
      </c>
      <c r="E55" s="43">
        <v>894.81100000000004</v>
      </c>
      <c r="F55" s="24"/>
      <c r="G55" s="61"/>
    </row>
    <row r="56" spans="1:7" s="11" customFormat="1">
      <c r="A56" s="56" t="s">
        <v>55</v>
      </c>
      <c r="B56" s="57" t="s">
        <v>56</v>
      </c>
      <c r="C56" s="6" t="s">
        <v>57</v>
      </c>
      <c r="D56" s="28">
        <v>2.04</v>
      </c>
      <c r="E56" s="28">
        <v>2</v>
      </c>
      <c r="F56" s="24"/>
      <c r="G56" s="61"/>
    </row>
    <row r="57" spans="1:7" s="11" customFormat="1">
      <c r="A57" s="56"/>
      <c r="B57" s="57"/>
      <c r="C57" s="6" t="s">
        <v>58</v>
      </c>
      <c r="D57" s="27">
        <v>108.2</v>
      </c>
      <c r="E57" s="27">
        <v>18.260000000000002</v>
      </c>
      <c r="F57" s="24"/>
      <c r="G57" s="61"/>
    </row>
    <row r="58" spans="1:7" s="11" customFormat="1">
      <c r="A58" s="6" t="s">
        <v>59</v>
      </c>
      <c r="B58" s="7" t="s">
        <v>60</v>
      </c>
      <c r="C58" s="6" t="s">
        <v>61</v>
      </c>
      <c r="D58" s="27">
        <v>25.83</v>
      </c>
      <c r="E58" s="27">
        <v>25.83</v>
      </c>
      <c r="F58" s="24"/>
      <c r="G58" s="61"/>
    </row>
    <row r="59" spans="1:7">
      <c r="A59" s="11"/>
      <c r="B59" s="11"/>
      <c r="C59" s="11"/>
      <c r="D59" s="10"/>
      <c r="E59" s="10"/>
      <c r="F59" s="11"/>
      <c r="G59" s="26"/>
    </row>
    <row r="60" spans="1:7">
      <c r="A60" s="29"/>
      <c r="B60" s="30" t="s">
        <v>62</v>
      </c>
      <c r="C60" s="31" t="s">
        <v>63</v>
      </c>
      <c r="D60" s="32"/>
      <c r="E60" s="30"/>
      <c r="F60" s="33"/>
      <c r="G60" s="26"/>
    </row>
    <row r="61" spans="1:7">
      <c r="A61" s="29"/>
      <c r="B61" s="30" t="s">
        <v>64</v>
      </c>
      <c r="C61" s="31" t="s">
        <v>65</v>
      </c>
      <c r="D61" s="32"/>
      <c r="E61" s="30"/>
      <c r="F61" s="33"/>
    </row>
    <row r="62" spans="1:7">
      <c r="A62" s="29"/>
      <c r="B62" s="30" t="s">
        <v>66</v>
      </c>
      <c r="C62" s="31" t="s">
        <v>67</v>
      </c>
      <c r="D62" s="32"/>
      <c r="E62" s="30"/>
      <c r="F62" s="33"/>
    </row>
    <row r="63" spans="1:7" ht="22.5" customHeight="1">
      <c r="A63" s="35"/>
      <c r="B63" s="30" t="s">
        <v>68</v>
      </c>
      <c r="C63" s="36" t="s">
        <v>69</v>
      </c>
      <c r="D63" s="30"/>
      <c r="E63" s="30"/>
      <c r="F63" s="37"/>
    </row>
    <row r="64" spans="1:7" ht="34.5" customHeight="1">
      <c r="A64" s="35"/>
      <c r="B64" s="30" t="s">
        <v>70</v>
      </c>
      <c r="C64" s="38" t="s">
        <v>118</v>
      </c>
      <c r="D64" s="30"/>
      <c r="E64" s="30"/>
      <c r="F64" s="37"/>
    </row>
    <row r="65" spans="1:6" ht="24" customHeight="1">
      <c r="A65" s="35"/>
      <c r="B65" s="30" t="s">
        <v>71</v>
      </c>
      <c r="C65" s="38" t="s">
        <v>117</v>
      </c>
      <c r="D65" s="39"/>
      <c r="E65" s="39"/>
      <c r="F65" s="37"/>
    </row>
    <row r="66" spans="1:6">
      <c r="A66" s="35"/>
      <c r="B66" s="30"/>
      <c r="C66" s="30"/>
      <c r="D66" s="30"/>
      <c r="E66" s="30"/>
      <c r="F66" s="37"/>
    </row>
    <row r="67" spans="1:6">
      <c r="A67" s="35"/>
      <c r="B67" s="30" t="s">
        <v>119</v>
      </c>
      <c r="C67" s="30"/>
      <c r="D67" s="30"/>
      <c r="E67" s="30"/>
      <c r="F67" s="37"/>
    </row>
    <row r="68" spans="1:6">
      <c r="A68" s="35"/>
      <c r="B68" s="30"/>
      <c r="C68" s="30"/>
      <c r="D68" s="30"/>
      <c r="E68" s="30"/>
      <c r="F68" s="37"/>
    </row>
    <row r="69" spans="1:6">
      <c r="A69" s="35"/>
      <c r="B69" s="40" t="s">
        <v>72</v>
      </c>
      <c r="C69" s="30"/>
      <c r="D69" s="30"/>
      <c r="E69" s="30"/>
      <c r="F69" s="37"/>
    </row>
  </sheetData>
  <mergeCells count="11">
    <mergeCell ref="G29:G33"/>
    <mergeCell ref="A1:G1"/>
    <mergeCell ref="A2:G2"/>
    <mergeCell ref="A3:G3"/>
    <mergeCell ref="G50:G58"/>
    <mergeCell ref="A56:A57"/>
    <mergeCell ref="B56:B57"/>
    <mergeCell ref="G19:G20"/>
    <mergeCell ref="G21:G26"/>
    <mergeCell ref="G42:G44"/>
    <mergeCell ref="G9:G14"/>
  </mergeCells>
  <hyperlinks>
    <hyperlink ref="C63" r:id="rId1"/>
  </hyperlinks>
  <printOptions horizontalCentered="1"/>
  <pageMargins left="0.31496062992125984" right="0.23622047244094491" top="0.74803149606299213" bottom="0.6692913385826772" header="0.23622047244094491" footer="0.19685039370078741"/>
  <pageSetup paperSize="9" scale="95" fitToHeight="0" orientation="landscape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Шенгельдинский ПУ</vt:lpstr>
      <vt:lpstr>'Шенгельдинский ПУ'!Заголовки_для_печати</vt:lpstr>
      <vt:lpstr>'Шенгельдинский ПУ'!Область_печати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2018-12-10T05:32:44Z</cp:lastPrinted>
  <dcterms:created xsi:type="dcterms:W3CDTF">2018-12-04T04:35:51Z</dcterms:created>
  <dcterms:modified xsi:type="dcterms:W3CDTF">2018-12-10T05:32:48Z</dcterms:modified>
</cp:coreProperties>
</file>